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disonkilleen/Desktop/"/>
    </mc:Choice>
  </mc:AlternateContent>
  <xr:revisionPtr revIDLastSave="0" documentId="13_ncr:1_{19DDAB04-12D9-B848-93ED-3870E3A5B617}" xr6:coauthVersionLast="40" xr6:coauthVersionMax="40" xr10:uidLastSave="{00000000-0000-0000-0000-000000000000}"/>
  <bookViews>
    <workbookView xWindow="2700" yWindow="1200" windowWidth="24920" windowHeight="15200" tabRatio="829" xr2:uid="{00000000-000D-0000-FFFF-FFFF00000000}"/>
  </bookViews>
  <sheets>
    <sheet name="How-To- " sheetId="39" r:id="rId1"/>
    <sheet name="Summary" sheetId="17" r:id="rId2"/>
    <sheet name="A" sheetId="12" r:id="rId3"/>
    <sheet name="B" sheetId="27" r:id="rId4"/>
    <sheet name="C" sheetId="28" r:id="rId5"/>
    <sheet name="D" sheetId="30" r:id="rId6"/>
    <sheet name="E" sheetId="31" r:id="rId7"/>
    <sheet name="F" sheetId="32" r:id="rId8"/>
    <sheet name="G" sheetId="33" r:id="rId9"/>
    <sheet name="H" sheetId="34" r:id="rId10"/>
    <sheet name="I" sheetId="35" r:id="rId11"/>
    <sheet name="J" sheetId="36" r:id="rId12"/>
    <sheet name="K" sheetId="37" r:id="rId13"/>
    <sheet name="L" sheetId="38" r:id="rId14"/>
  </sheets>
  <definedNames>
    <definedName name="_xlnm.Print_Area" localSheetId="1">Summary!$A:$I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17" l="1"/>
  <c r="G14" i="17"/>
  <c r="J24" i="17"/>
  <c r="I24" i="17"/>
  <c r="G24" i="17"/>
  <c r="E24" i="17"/>
  <c r="G23" i="17"/>
  <c r="B17" i="17" s="1"/>
  <c r="I23" i="17"/>
  <c r="J23" i="17"/>
  <c r="J22" i="17"/>
  <c r="I22" i="17"/>
  <c r="G22" i="17"/>
  <c r="B16" i="17" s="1"/>
  <c r="J19" i="17"/>
  <c r="I19" i="17"/>
  <c r="I18" i="17"/>
  <c r="J18" i="17"/>
  <c r="J17" i="17"/>
  <c r="I17" i="17"/>
  <c r="G19" i="17"/>
  <c r="B15" i="17" s="1"/>
  <c r="G18" i="17"/>
  <c r="B14" i="17" s="1"/>
  <c r="G17" i="17"/>
  <c r="B13" i="17" s="1"/>
  <c r="B18" i="17"/>
  <c r="G13" i="17"/>
  <c r="F24" i="17"/>
  <c r="F23" i="17"/>
  <c r="F22" i="17"/>
  <c r="F19" i="17"/>
  <c r="F18" i="17"/>
  <c r="F17" i="17"/>
  <c r="E23" i="17"/>
  <c r="E22" i="17"/>
  <c r="E19" i="17"/>
  <c r="E18" i="17"/>
  <c r="E17" i="17"/>
  <c r="C18" i="17"/>
  <c r="H24" i="17" s="1"/>
  <c r="C17" i="17"/>
  <c r="H23" i="17" s="1"/>
  <c r="G11" i="38"/>
  <c r="G12" i="38" s="1"/>
  <c r="D10" i="38"/>
  <c r="E10" i="38" s="1"/>
  <c r="I9" i="38"/>
  <c r="G11" i="37"/>
  <c r="D10" i="37"/>
  <c r="I9" i="37"/>
  <c r="G11" i="36"/>
  <c r="G12" i="36" s="1"/>
  <c r="G13" i="36" s="1"/>
  <c r="D10" i="36"/>
  <c r="E10" i="36" s="1"/>
  <c r="F10" i="36" s="1"/>
  <c r="I9" i="36"/>
  <c r="G11" i="35"/>
  <c r="G12" i="35" s="1"/>
  <c r="D10" i="35"/>
  <c r="I9" i="35"/>
  <c r="G11" i="34"/>
  <c r="G12" i="34" s="1"/>
  <c r="G13" i="34" s="1"/>
  <c r="D10" i="34"/>
  <c r="E10" i="34" s="1"/>
  <c r="J10" i="34" s="1"/>
  <c r="D11" i="34" s="1"/>
  <c r="I9" i="34"/>
  <c r="G11" i="33"/>
  <c r="G12" i="33" s="1"/>
  <c r="D10" i="33"/>
  <c r="I9" i="33"/>
  <c r="C11" i="17"/>
  <c r="H13" i="17" s="1"/>
  <c r="C10" i="17"/>
  <c r="H12" i="17" s="1"/>
  <c r="C7" i="17"/>
  <c r="H7" i="17" s="1"/>
  <c r="L279" i="17"/>
  <c r="L280" i="17" s="1"/>
  <c r="L281" i="17" s="1"/>
  <c r="L282" i="17" s="1"/>
  <c r="L283" i="17" s="1"/>
  <c r="L284" i="17" s="1"/>
  <c r="L285" i="17" s="1"/>
  <c r="L286" i="17" s="1"/>
  <c r="L287" i="17" s="1"/>
  <c r="L288" i="17" s="1"/>
  <c r="L289" i="17" s="1"/>
  <c r="L290" i="17" s="1"/>
  <c r="K279" i="17"/>
  <c r="K280" i="17" s="1"/>
  <c r="K281" i="17" s="1"/>
  <c r="K282" i="17" s="1"/>
  <c r="K283" i="17" s="1"/>
  <c r="K284" i="17" s="1"/>
  <c r="K285" i="17" s="1"/>
  <c r="K286" i="17" s="1"/>
  <c r="K287" i="17" s="1"/>
  <c r="K288" i="17" s="1"/>
  <c r="K289" i="17" s="1"/>
  <c r="K290" i="17" s="1"/>
  <c r="L267" i="17"/>
  <c r="L268" i="17" s="1"/>
  <c r="L269" i="17" s="1"/>
  <c r="L270" i="17" s="1"/>
  <c r="L271" i="17" s="1"/>
  <c r="L272" i="17" s="1"/>
  <c r="L273" i="17" s="1"/>
  <c r="L274" i="17" s="1"/>
  <c r="L275" i="17" s="1"/>
  <c r="L276" i="17" s="1"/>
  <c r="L277" i="17" s="1"/>
  <c r="L278" i="17" s="1"/>
  <c r="K267" i="17"/>
  <c r="K268" i="17" s="1"/>
  <c r="K269" i="17" s="1"/>
  <c r="K270" i="17" s="1"/>
  <c r="K271" i="17" s="1"/>
  <c r="K272" i="17" s="1"/>
  <c r="K273" i="17" s="1"/>
  <c r="K274" i="17" s="1"/>
  <c r="K275" i="17" s="1"/>
  <c r="K276" i="17" s="1"/>
  <c r="K277" i="17" s="1"/>
  <c r="K278" i="17" s="1"/>
  <c r="L255" i="17"/>
  <c r="L256" i="17" s="1"/>
  <c r="L257" i="17" s="1"/>
  <c r="L258" i="17" s="1"/>
  <c r="L259" i="17" s="1"/>
  <c r="L260" i="17" s="1"/>
  <c r="L261" i="17" s="1"/>
  <c r="L262" i="17" s="1"/>
  <c r="L263" i="17" s="1"/>
  <c r="L264" i="17" s="1"/>
  <c r="L265" i="17" s="1"/>
  <c r="L266" i="17" s="1"/>
  <c r="K255" i="17"/>
  <c r="K256" i="17" s="1"/>
  <c r="K257" i="17" s="1"/>
  <c r="K258" i="17" s="1"/>
  <c r="K259" i="17" s="1"/>
  <c r="K260" i="17" s="1"/>
  <c r="K261" i="17" s="1"/>
  <c r="K262" i="17" s="1"/>
  <c r="K263" i="17" s="1"/>
  <c r="K264" i="17" s="1"/>
  <c r="K265" i="17" s="1"/>
  <c r="K266" i="17" s="1"/>
  <c r="L243" i="17"/>
  <c r="L244" i="17" s="1"/>
  <c r="L245" i="17" s="1"/>
  <c r="L246" i="17" s="1"/>
  <c r="L247" i="17" s="1"/>
  <c r="L248" i="17" s="1"/>
  <c r="L249" i="17" s="1"/>
  <c r="L250" i="17" s="1"/>
  <c r="L251" i="17" s="1"/>
  <c r="L252" i="17" s="1"/>
  <c r="L253" i="17" s="1"/>
  <c r="L254" i="17" s="1"/>
  <c r="K243" i="17"/>
  <c r="K244" i="17" s="1"/>
  <c r="K245" i="17" s="1"/>
  <c r="K246" i="17" s="1"/>
  <c r="K247" i="17" s="1"/>
  <c r="K248" i="17" s="1"/>
  <c r="K249" i="17" s="1"/>
  <c r="K250" i="17" s="1"/>
  <c r="K251" i="17" s="1"/>
  <c r="K252" i="17" s="1"/>
  <c r="K253" i="17" s="1"/>
  <c r="K254" i="17" s="1"/>
  <c r="L231" i="17"/>
  <c r="L232" i="17" s="1"/>
  <c r="L233" i="17" s="1"/>
  <c r="L234" i="17" s="1"/>
  <c r="L235" i="17" s="1"/>
  <c r="L236" i="17" s="1"/>
  <c r="L237" i="17" s="1"/>
  <c r="L238" i="17" s="1"/>
  <c r="L239" i="17" s="1"/>
  <c r="L240" i="17" s="1"/>
  <c r="L241" i="17" s="1"/>
  <c r="L242" i="17" s="1"/>
  <c r="K231" i="17"/>
  <c r="K232" i="17" s="1"/>
  <c r="K233" i="17" s="1"/>
  <c r="K234" i="17" s="1"/>
  <c r="K235" i="17" s="1"/>
  <c r="K236" i="17" s="1"/>
  <c r="K237" i="17" s="1"/>
  <c r="K238" i="17" s="1"/>
  <c r="K239" i="17" s="1"/>
  <c r="K240" i="17" s="1"/>
  <c r="K241" i="17" s="1"/>
  <c r="K242" i="17" s="1"/>
  <c r="L219" i="17"/>
  <c r="L220" i="17" s="1"/>
  <c r="L221" i="17" s="1"/>
  <c r="L222" i="17" s="1"/>
  <c r="L223" i="17" s="1"/>
  <c r="L224" i="17" s="1"/>
  <c r="L225" i="17" s="1"/>
  <c r="L226" i="17" s="1"/>
  <c r="L227" i="17" s="1"/>
  <c r="L228" i="17" s="1"/>
  <c r="L229" i="17" s="1"/>
  <c r="L230" i="17" s="1"/>
  <c r="L207" i="17"/>
  <c r="L208" i="17" s="1"/>
  <c r="L209" i="17" s="1"/>
  <c r="L210" i="17" s="1"/>
  <c r="L211" i="17" s="1"/>
  <c r="L212" i="17" s="1"/>
  <c r="L213" i="17" s="1"/>
  <c r="L214" i="17" s="1"/>
  <c r="L215" i="17" s="1"/>
  <c r="L216" i="17" s="1"/>
  <c r="L217" i="17" s="1"/>
  <c r="L218" i="17" s="1"/>
  <c r="L195" i="17"/>
  <c r="L196" i="17" s="1"/>
  <c r="L197" i="17" s="1"/>
  <c r="L198" i="17" s="1"/>
  <c r="L199" i="17" s="1"/>
  <c r="L200" i="17" s="1"/>
  <c r="L201" i="17" s="1"/>
  <c r="L202" i="17" s="1"/>
  <c r="L203" i="17" s="1"/>
  <c r="L204" i="17" s="1"/>
  <c r="L205" i="17" s="1"/>
  <c r="L206" i="17" s="1"/>
  <c r="L183" i="17"/>
  <c r="L184" i="17" s="1"/>
  <c r="L185" i="17" s="1"/>
  <c r="L186" i="17" s="1"/>
  <c r="L187" i="17" s="1"/>
  <c r="L188" i="17" s="1"/>
  <c r="L189" i="17" s="1"/>
  <c r="L190" i="17" s="1"/>
  <c r="L191" i="17" s="1"/>
  <c r="L192" i="17" s="1"/>
  <c r="L193" i="17" s="1"/>
  <c r="L194" i="17" s="1"/>
  <c r="L171" i="17"/>
  <c r="L172" i="17" s="1"/>
  <c r="L173" i="17" s="1"/>
  <c r="L174" i="17" s="1"/>
  <c r="L175" i="17" s="1"/>
  <c r="L176" i="17" s="1"/>
  <c r="L177" i="17" s="1"/>
  <c r="L178" i="17" s="1"/>
  <c r="L179" i="17" s="1"/>
  <c r="L180" i="17" s="1"/>
  <c r="L181" i="17" s="1"/>
  <c r="L182" i="17" s="1"/>
  <c r="L159" i="17"/>
  <c r="L160" i="17" s="1"/>
  <c r="L161" i="17" s="1"/>
  <c r="L162" i="17" s="1"/>
  <c r="L163" i="17" s="1"/>
  <c r="L164" i="17" s="1"/>
  <c r="L165" i="17" s="1"/>
  <c r="L166" i="17" s="1"/>
  <c r="L167" i="17" s="1"/>
  <c r="L168" i="17" s="1"/>
  <c r="L169" i="17" s="1"/>
  <c r="L170" i="17" s="1"/>
  <c r="L147" i="17"/>
  <c r="L148" i="17" s="1"/>
  <c r="L149" i="17" s="1"/>
  <c r="L150" i="17" s="1"/>
  <c r="L151" i="17" s="1"/>
  <c r="L152" i="17" s="1"/>
  <c r="L153" i="17" s="1"/>
  <c r="L154" i="17" s="1"/>
  <c r="L155" i="17" s="1"/>
  <c r="L156" i="17" s="1"/>
  <c r="L157" i="17" s="1"/>
  <c r="L158" i="17" s="1"/>
  <c r="L135" i="17"/>
  <c r="L136" i="17" s="1"/>
  <c r="L137" i="17" s="1"/>
  <c r="L138" i="17" s="1"/>
  <c r="L139" i="17" s="1"/>
  <c r="L140" i="17" s="1"/>
  <c r="L141" i="17" s="1"/>
  <c r="L142" i="17" s="1"/>
  <c r="L143" i="17" s="1"/>
  <c r="L144" i="17" s="1"/>
  <c r="L145" i="17" s="1"/>
  <c r="L146" i="17" s="1"/>
  <c r="L123" i="17"/>
  <c r="L124" i="17" s="1"/>
  <c r="L125" i="17" s="1"/>
  <c r="L126" i="17" s="1"/>
  <c r="L127" i="17" s="1"/>
  <c r="L128" i="17" s="1"/>
  <c r="L129" i="17" s="1"/>
  <c r="L130" i="17" s="1"/>
  <c r="L131" i="17" s="1"/>
  <c r="L132" i="17" s="1"/>
  <c r="L133" i="17" s="1"/>
  <c r="L134" i="17" s="1"/>
  <c r="K180" i="17"/>
  <c r="K181" i="17" s="1"/>
  <c r="K182" i="17" s="1"/>
  <c r="K183" i="17" s="1"/>
  <c r="K184" i="17" s="1"/>
  <c r="K185" i="17" s="1"/>
  <c r="K186" i="17" s="1"/>
  <c r="K187" i="17" s="1"/>
  <c r="K188" i="17" s="1"/>
  <c r="K189" i="17" s="1"/>
  <c r="K190" i="17" s="1"/>
  <c r="K191" i="17" s="1"/>
  <c r="K192" i="17" s="1"/>
  <c r="K193" i="17" s="1"/>
  <c r="K194" i="17" s="1"/>
  <c r="K195" i="17" s="1"/>
  <c r="K196" i="17" s="1"/>
  <c r="K197" i="17" s="1"/>
  <c r="K198" i="17" s="1"/>
  <c r="K199" i="17" s="1"/>
  <c r="K200" i="17" s="1"/>
  <c r="K201" i="17" s="1"/>
  <c r="K202" i="17" s="1"/>
  <c r="K203" i="17" s="1"/>
  <c r="K204" i="17" s="1"/>
  <c r="K205" i="17" s="1"/>
  <c r="K206" i="17" s="1"/>
  <c r="K207" i="17" s="1"/>
  <c r="K208" i="17" s="1"/>
  <c r="K209" i="17" s="1"/>
  <c r="K210" i="17" s="1"/>
  <c r="K211" i="17" s="1"/>
  <c r="K212" i="17" s="1"/>
  <c r="K213" i="17" s="1"/>
  <c r="K214" i="17" s="1"/>
  <c r="K215" i="17" s="1"/>
  <c r="K216" i="17" s="1"/>
  <c r="K217" i="17" s="1"/>
  <c r="K218" i="17" s="1"/>
  <c r="K219" i="17" s="1"/>
  <c r="K220" i="17" s="1"/>
  <c r="K221" i="17" s="1"/>
  <c r="K222" i="17" s="1"/>
  <c r="K223" i="17" s="1"/>
  <c r="K224" i="17" s="1"/>
  <c r="K225" i="17" s="1"/>
  <c r="K226" i="17" s="1"/>
  <c r="K227" i="17" s="1"/>
  <c r="K228" i="17" s="1"/>
  <c r="K229" i="17" s="1"/>
  <c r="K230" i="17" s="1"/>
  <c r="L15" i="17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L33" i="17" s="1"/>
  <c r="L34" i="17" s="1"/>
  <c r="L35" i="17" s="1"/>
  <c r="L36" i="17" s="1"/>
  <c r="L37" i="17" s="1"/>
  <c r="L38" i="17" s="1"/>
  <c r="L39" i="17" s="1"/>
  <c r="L40" i="17" s="1"/>
  <c r="L41" i="17" s="1"/>
  <c r="L42" i="17" s="1"/>
  <c r="L43" i="17" s="1"/>
  <c r="L44" i="17" s="1"/>
  <c r="L45" i="17" s="1"/>
  <c r="L46" i="17" s="1"/>
  <c r="L47" i="17" s="1"/>
  <c r="L48" i="17" s="1"/>
  <c r="L49" i="17" s="1"/>
  <c r="L50" i="17" s="1"/>
  <c r="L51" i="17" s="1"/>
  <c r="L52" i="17" s="1"/>
  <c r="L53" i="17" s="1"/>
  <c r="L54" i="17" s="1"/>
  <c r="L55" i="17" s="1"/>
  <c r="L56" i="17" s="1"/>
  <c r="L57" i="17" s="1"/>
  <c r="L58" i="17" s="1"/>
  <c r="L59" i="17" s="1"/>
  <c r="L60" i="17" s="1"/>
  <c r="L61" i="17" s="1"/>
  <c r="L62" i="17" s="1"/>
  <c r="L63" i="17" s="1"/>
  <c r="L64" i="17" s="1"/>
  <c r="L65" i="17" s="1"/>
  <c r="L66" i="17" s="1"/>
  <c r="L67" i="17" s="1"/>
  <c r="L68" i="17" s="1"/>
  <c r="L69" i="17" s="1"/>
  <c r="L70" i="17" s="1"/>
  <c r="L71" i="17" s="1"/>
  <c r="L72" i="17" s="1"/>
  <c r="L73" i="17" s="1"/>
  <c r="L74" i="17" s="1"/>
  <c r="L75" i="17" s="1"/>
  <c r="L76" i="17" s="1"/>
  <c r="L77" i="17" s="1"/>
  <c r="L78" i="17" s="1"/>
  <c r="L79" i="17" s="1"/>
  <c r="L80" i="17" s="1"/>
  <c r="L81" i="17" s="1"/>
  <c r="L82" i="17" s="1"/>
  <c r="L83" i="17" s="1"/>
  <c r="L84" i="17" s="1"/>
  <c r="L85" i="17" s="1"/>
  <c r="L86" i="17" s="1"/>
  <c r="L87" i="17" s="1"/>
  <c r="L88" i="17" s="1"/>
  <c r="L89" i="17" s="1"/>
  <c r="L90" i="17" s="1"/>
  <c r="L91" i="17" s="1"/>
  <c r="L92" i="17" s="1"/>
  <c r="L93" i="17" s="1"/>
  <c r="L94" i="17" s="1"/>
  <c r="L95" i="17" s="1"/>
  <c r="L96" i="17" s="1"/>
  <c r="L97" i="17" s="1"/>
  <c r="L98" i="17" s="1"/>
  <c r="L99" i="17" s="1"/>
  <c r="L100" i="17" s="1"/>
  <c r="L101" i="17" s="1"/>
  <c r="L102" i="17" s="1"/>
  <c r="L103" i="17" s="1"/>
  <c r="L104" i="17" s="1"/>
  <c r="L105" i="17" s="1"/>
  <c r="L106" i="17" s="1"/>
  <c r="L107" i="17" s="1"/>
  <c r="L108" i="17" s="1"/>
  <c r="L109" i="17" s="1"/>
  <c r="L110" i="17" s="1"/>
  <c r="L111" i="17" s="1"/>
  <c r="L112" i="17" s="1"/>
  <c r="L113" i="17" s="1"/>
  <c r="L114" i="17" s="1"/>
  <c r="L115" i="17" s="1"/>
  <c r="L116" i="17" s="1"/>
  <c r="L117" i="17" s="1"/>
  <c r="L118" i="17" s="1"/>
  <c r="L119" i="17" s="1"/>
  <c r="L120" i="17" s="1"/>
  <c r="L121" i="17" s="1"/>
  <c r="L122" i="17" s="1"/>
  <c r="J11" i="12"/>
  <c r="E11" i="12"/>
  <c r="E10" i="12"/>
  <c r="J10" i="38" l="1"/>
  <c r="D11" i="38" s="1"/>
  <c r="F10" i="38"/>
  <c r="G13" i="38"/>
  <c r="G12" i="37"/>
  <c r="E10" i="37"/>
  <c r="J10" i="36"/>
  <c r="D11" i="36" s="1"/>
  <c r="G14" i="36"/>
  <c r="G13" i="35"/>
  <c r="E10" i="35"/>
  <c r="F10" i="35" s="1"/>
  <c r="G14" i="34"/>
  <c r="E11" i="34"/>
  <c r="F11" i="34" s="1"/>
  <c r="F10" i="34"/>
  <c r="E10" i="33"/>
  <c r="F10" i="33" s="1"/>
  <c r="G13" i="33"/>
  <c r="G11" i="12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122" i="12" s="1"/>
  <c r="G123" i="12" s="1"/>
  <c r="G124" i="12" s="1"/>
  <c r="G125" i="12" s="1"/>
  <c r="G126" i="12" s="1"/>
  <c r="G127" i="12" s="1"/>
  <c r="G128" i="12" s="1"/>
  <c r="G12" i="27"/>
  <c r="G13" i="27" s="1"/>
  <c r="G14" i="27" s="1"/>
  <c r="G15" i="27" s="1"/>
  <c r="G16" i="27" s="1"/>
  <c r="G17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1" i="27"/>
  <c r="G11" i="28"/>
  <c r="G12" i="28" s="1"/>
  <c r="G13" i="28" s="1"/>
  <c r="G14" i="28" s="1"/>
  <c r="G15" i="28" s="1"/>
  <c r="G16" i="28" s="1"/>
  <c r="G17" i="28" s="1"/>
  <c r="G18" i="28" s="1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G31" i="28" s="1"/>
  <c r="G32" i="28" s="1"/>
  <c r="G33" i="28" s="1"/>
  <c r="G34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1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2" i="28" s="1"/>
  <c r="G113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G123" i="28" s="1"/>
  <c r="G124" i="28" s="1"/>
  <c r="G125" i="28" s="1"/>
  <c r="G126" i="28" s="1"/>
  <c r="G127" i="28" s="1"/>
  <c r="G128" i="28" s="1"/>
  <c r="G11" i="32"/>
  <c r="G12" i="32" s="1"/>
  <c r="G13" i="32" s="1"/>
  <c r="G14" i="32" s="1"/>
  <c r="G15" i="32" s="1"/>
  <c r="G16" i="32" s="1"/>
  <c r="G17" i="32" s="1"/>
  <c r="G18" i="32" s="1"/>
  <c r="G19" i="32" s="1"/>
  <c r="G20" i="32" s="1"/>
  <c r="G21" i="32" s="1"/>
  <c r="G22" i="32" s="1"/>
  <c r="G23" i="32" s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38" i="32" s="1"/>
  <c r="G39" i="32" s="1"/>
  <c r="G40" i="32" s="1"/>
  <c r="G41" i="32" s="1"/>
  <c r="G42" i="32" s="1"/>
  <c r="G43" i="32" s="1"/>
  <c r="G44" i="32" s="1"/>
  <c r="G45" i="32" s="1"/>
  <c r="G46" i="32" s="1"/>
  <c r="G47" i="32" s="1"/>
  <c r="G48" i="32" s="1"/>
  <c r="G49" i="32" s="1"/>
  <c r="G50" i="32" s="1"/>
  <c r="G51" i="32" s="1"/>
  <c r="G52" i="32" s="1"/>
  <c r="G53" i="32" s="1"/>
  <c r="G54" i="32" s="1"/>
  <c r="G55" i="32" s="1"/>
  <c r="G56" i="32" s="1"/>
  <c r="G57" i="32" s="1"/>
  <c r="G58" i="32" s="1"/>
  <c r="G59" i="32" s="1"/>
  <c r="G60" i="32" s="1"/>
  <c r="G61" i="32" s="1"/>
  <c r="G62" i="32" s="1"/>
  <c r="G63" i="32" s="1"/>
  <c r="G64" i="32" s="1"/>
  <c r="G65" i="32" s="1"/>
  <c r="G66" i="32" s="1"/>
  <c r="G67" i="32" s="1"/>
  <c r="G68" i="32" s="1"/>
  <c r="G69" i="32" s="1"/>
  <c r="G70" i="32" s="1"/>
  <c r="G71" i="32" s="1"/>
  <c r="G72" i="32" s="1"/>
  <c r="G73" i="32" s="1"/>
  <c r="G74" i="32" s="1"/>
  <c r="G75" i="32" s="1"/>
  <c r="G76" i="32" s="1"/>
  <c r="G77" i="32" s="1"/>
  <c r="G78" i="32" s="1"/>
  <c r="G79" i="32" s="1"/>
  <c r="G80" i="32" s="1"/>
  <c r="G81" i="32" s="1"/>
  <c r="G82" i="32" s="1"/>
  <c r="G83" i="32" s="1"/>
  <c r="G84" i="32" s="1"/>
  <c r="G85" i="32" s="1"/>
  <c r="G86" i="32" s="1"/>
  <c r="G87" i="32" s="1"/>
  <c r="G88" i="32" s="1"/>
  <c r="G89" i="32" s="1"/>
  <c r="G90" i="32" s="1"/>
  <c r="G91" i="32" s="1"/>
  <c r="G92" i="32" s="1"/>
  <c r="G93" i="32" s="1"/>
  <c r="G94" i="32" s="1"/>
  <c r="G95" i="32" s="1"/>
  <c r="G96" i="32" s="1"/>
  <c r="G97" i="32" s="1"/>
  <c r="G98" i="32" s="1"/>
  <c r="G99" i="32" s="1"/>
  <c r="G100" i="32" s="1"/>
  <c r="G101" i="32" s="1"/>
  <c r="G102" i="32" s="1"/>
  <c r="G103" i="32" s="1"/>
  <c r="G104" i="32" s="1"/>
  <c r="G105" i="32" s="1"/>
  <c r="G106" i="32" s="1"/>
  <c r="G107" i="32" s="1"/>
  <c r="G108" i="32" s="1"/>
  <c r="G109" i="32" s="1"/>
  <c r="G110" i="32" s="1"/>
  <c r="G111" i="32" s="1"/>
  <c r="G112" i="32" s="1"/>
  <c r="G113" i="32" s="1"/>
  <c r="G114" i="32" s="1"/>
  <c r="G115" i="32" s="1"/>
  <c r="G116" i="32" s="1"/>
  <c r="G117" i="32" s="1"/>
  <c r="G118" i="32" s="1"/>
  <c r="G119" i="32" s="1"/>
  <c r="G120" i="32" s="1"/>
  <c r="G121" i="32" s="1"/>
  <c r="G122" i="32" s="1"/>
  <c r="G123" i="32" s="1"/>
  <c r="G124" i="32" s="1"/>
  <c r="G125" i="32" s="1"/>
  <c r="G126" i="32" s="1"/>
  <c r="G127" i="32" s="1"/>
  <c r="G128" i="32" s="1"/>
  <c r="G11" i="31"/>
  <c r="G12" i="31" s="1"/>
  <c r="G13" i="31" s="1"/>
  <c r="G14" i="31" s="1"/>
  <c r="G15" i="31" s="1"/>
  <c r="G16" i="31" s="1"/>
  <c r="G17" i="31" s="1"/>
  <c r="G18" i="31" s="1"/>
  <c r="G19" i="31" s="1"/>
  <c r="G20" i="31" s="1"/>
  <c r="G21" i="31" s="1"/>
  <c r="G22" i="31" s="1"/>
  <c r="G23" i="31" s="1"/>
  <c r="G24" i="31" s="1"/>
  <c r="G25" i="31" s="1"/>
  <c r="G26" i="31" s="1"/>
  <c r="G27" i="31" s="1"/>
  <c r="G28" i="31" s="1"/>
  <c r="G29" i="31" s="1"/>
  <c r="G30" i="31" s="1"/>
  <c r="G31" i="31" s="1"/>
  <c r="G32" i="31" s="1"/>
  <c r="G33" i="31" s="1"/>
  <c r="G34" i="31" s="1"/>
  <c r="G35" i="31" s="1"/>
  <c r="G36" i="31" s="1"/>
  <c r="G37" i="31" s="1"/>
  <c r="G38" i="31" s="1"/>
  <c r="G39" i="31" s="1"/>
  <c r="G40" i="31" s="1"/>
  <c r="G41" i="31" s="1"/>
  <c r="G42" i="31" s="1"/>
  <c r="G43" i="31" s="1"/>
  <c r="G44" i="31" s="1"/>
  <c r="G45" i="31" s="1"/>
  <c r="G46" i="31" s="1"/>
  <c r="G47" i="31" s="1"/>
  <c r="G48" i="31" s="1"/>
  <c r="G49" i="31" s="1"/>
  <c r="G50" i="31" s="1"/>
  <c r="G51" i="31" s="1"/>
  <c r="G52" i="31" s="1"/>
  <c r="G53" i="31" s="1"/>
  <c r="G54" i="31" s="1"/>
  <c r="G55" i="31" s="1"/>
  <c r="G56" i="31" s="1"/>
  <c r="G57" i="31" s="1"/>
  <c r="G58" i="31" s="1"/>
  <c r="G59" i="31" s="1"/>
  <c r="G60" i="31" s="1"/>
  <c r="G61" i="31" s="1"/>
  <c r="G62" i="31" s="1"/>
  <c r="G63" i="31" s="1"/>
  <c r="G64" i="31" s="1"/>
  <c r="G65" i="31" s="1"/>
  <c r="G66" i="31" s="1"/>
  <c r="G67" i="31" s="1"/>
  <c r="G68" i="31" s="1"/>
  <c r="G69" i="31" s="1"/>
  <c r="G70" i="31" s="1"/>
  <c r="G71" i="31" s="1"/>
  <c r="G72" i="31" s="1"/>
  <c r="G73" i="31" s="1"/>
  <c r="G74" i="31" s="1"/>
  <c r="G75" i="31" s="1"/>
  <c r="G76" i="31" s="1"/>
  <c r="G77" i="31" s="1"/>
  <c r="G78" i="31" s="1"/>
  <c r="G79" i="31" s="1"/>
  <c r="G80" i="31" s="1"/>
  <c r="G81" i="31" s="1"/>
  <c r="G82" i="31" s="1"/>
  <c r="G83" i="31" s="1"/>
  <c r="G84" i="31" s="1"/>
  <c r="G85" i="31" s="1"/>
  <c r="G86" i="31" s="1"/>
  <c r="G87" i="31" s="1"/>
  <c r="G88" i="31" s="1"/>
  <c r="G89" i="31" s="1"/>
  <c r="G90" i="31" s="1"/>
  <c r="G91" i="31" s="1"/>
  <c r="G92" i="31" s="1"/>
  <c r="G93" i="31" s="1"/>
  <c r="G94" i="31" s="1"/>
  <c r="G95" i="31" s="1"/>
  <c r="G96" i="31" s="1"/>
  <c r="G97" i="31" s="1"/>
  <c r="G98" i="31" s="1"/>
  <c r="G99" i="31" s="1"/>
  <c r="G100" i="31" s="1"/>
  <c r="G101" i="31" s="1"/>
  <c r="G102" i="31" s="1"/>
  <c r="G103" i="31" s="1"/>
  <c r="G104" i="31" s="1"/>
  <c r="G105" i="31" s="1"/>
  <c r="G106" i="31" s="1"/>
  <c r="G107" i="31" s="1"/>
  <c r="G108" i="31" s="1"/>
  <c r="G109" i="31" s="1"/>
  <c r="G110" i="31" s="1"/>
  <c r="G111" i="31" s="1"/>
  <c r="G112" i="31" s="1"/>
  <c r="G113" i="31" s="1"/>
  <c r="G114" i="31" s="1"/>
  <c r="G115" i="31" s="1"/>
  <c r="G116" i="31" s="1"/>
  <c r="G117" i="31" s="1"/>
  <c r="G118" i="31" s="1"/>
  <c r="G119" i="31" s="1"/>
  <c r="G120" i="31" s="1"/>
  <c r="G121" i="31" s="1"/>
  <c r="G122" i="31" s="1"/>
  <c r="G123" i="31" s="1"/>
  <c r="G124" i="31" s="1"/>
  <c r="G125" i="31" s="1"/>
  <c r="G126" i="31" s="1"/>
  <c r="G127" i="31" s="1"/>
  <c r="G128" i="31" s="1"/>
  <c r="I14" i="17"/>
  <c r="I13" i="17"/>
  <c r="I12" i="17"/>
  <c r="G12" i="17"/>
  <c r="F14" i="17"/>
  <c r="F13" i="17"/>
  <c r="F12" i="17"/>
  <c r="E14" i="17"/>
  <c r="E13" i="17"/>
  <c r="E12" i="17"/>
  <c r="J14" i="17"/>
  <c r="J13" i="17"/>
  <c r="J12" i="17"/>
  <c r="J9" i="17"/>
  <c r="J8" i="17"/>
  <c r="J7" i="17"/>
  <c r="G9" i="17"/>
  <c r="D10" i="32"/>
  <c r="I9" i="32"/>
  <c r="G14" i="38" l="1"/>
  <c r="E11" i="38"/>
  <c r="F11" i="38" s="1"/>
  <c r="J10" i="37"/>
  <c r="D11" i="37" s="1"/>
  <c r="F10" i="37"/>
  <c r="G13" i="37"/>
  <c r="E11" i="36"/>
  <c r="F11" i="36" s="1"/>
  <c r="G15" i="36"/>
  <c r="J10" i="35"/>
  <c r="D11" i="35" s="1"/>
  <c r="G14" i="35"/>
  <c r="J11" i="34"/>
  <c r="D12" i="34" s="1"/>
  <c r="G15" i="34"/>
  <c r="G14" i="33"/>
  <c r="J10" i="33"/>
  <c r="D11" i="33" s="1"/>
  <c r="E10" i="32"/>
  <c r="F10" i="32" s="1"/>
  <c r="J11" i="36" l="1"/>
  <c r="D12" i="36" s="1"/>
  <c r="E12" i="36" s="1"/>
  <c r="F12" i="36" s="1"/>
  <c r="J11" i="38"/>
  <c r="D12" i="38" s="1"/>
  <c r="E12" i="38" s="1"/>
  <c r="F12" i="38" s="1"/>
  <c r="G15" i="38"/>
  <c r="G14" i="37"/>
  <c r="E11" i="37"/>
  <c r="F11" i="37" s="1"/>
  <c r="G16" i="36"/>
  <c r="G15" i="35"/>
  <c r="E11" i="35"/>
  <c r="F11" i="35" s="1"/>
  <c r="E12" i="34"/>
  <c r="F12" i="34" s="1"/>
  <c r="G16" i="34"/>
  <c r="E11" i="33"/>
  <c r="F11" i="33" s="1"/>
  <c r="G15" i="33"/>
  <c r="J10" i="32"/>
  <c r="D11" i="32" s="1"/>
  <c r="J11" i="35" l="1"/>
  <c r="D12" i="35" s="1"/>
  <c r="E12" i="35" s="1"/>
  <c r="F12" i="35" s="1"/>
  <c r="J11" i="33"/>
  <c r="D12" i="33" s="1"/>
  <c r="J12" i="38"/>
  <c r="D13" i="38" s="1"/>
  <c r="G16" i="38"/>
  <c r="G15" i="37"/>
  <c r="J11" i="37"/>
  <c r="D12" i="37" s="1"/>
  <c r="J12" i="36"/>
  <c r="D13" i="36" s="1"/>
  <c r="G17" i="36"/>
  <c r="G16" i="35"/>
  <c r="J12" i="34"/>
  <c r="D13" i="34" s="1"/>
  <c r="G17" i="34"/>
  <c r="G16" i="33"/>
  <c r="E11" i="32"/>
  <c r="F11" i="32" s="1"/>
  <c r="E12" i="33" l="1"/>
  <c r="F12" i="33" s="1"/>
  <c r="J12" i="35"/>
  <c r="D13" i="35" s="1"/>
  <c r="E13" i="35" s="1"/>
  <c r="F13" i="35" s="1"/>
  <c r="G17" i="38"/>
  <c r="E13" i="38"/>
  <c r="F13" i="38" s="1"/>
  <c r="J13" i="38"/>
  <c r="D14" i="38" s="1"/>
  <c r="E12" i="37"/>
  <c r="F12" i="37" s="1"/>
  <c r="G16" i="37"/>
  <c r="G18" i="36"/>
  <c r="E13" i="36"/>
  <c r="F13" i="36" s="1"/>
  <c r="G17" i="35"/>
  <c r="E13" i="34"/>
  <c r="F13" i="34" s="1"/>
  <c r="G18" i="34"/>
  <c r="G17" i="33"/>
  <c r="J11" i="32"/>
  <c r="D12" i="32" s="1"/>
  <c r="E12" i="32" s="1"/>
  <c r="F12" i="32" s="1"/>
  <c r="J12" i="33" l="1"/>
  <c r="D13" i="33" s="1"/>
  <c r="E13" i="33" s="1"/>
  <c r="F13" i="33" s="1"/>
  <c r="J13" i="36"/>
  <c r="D14" i="36" s="1"/>
  <c r="E14" i="38"/>
  <c r="F14" i="38" s="1"/>
  <c r="G18" i="38"/>
  <c r="G17" i="37"/>
  <c r="J12" i="37"/>
  <c r="D13" i="37" s="1"/>
  <c r="E14" i="36"/>
  <c r="F14" i="36" s="1"/>
  <c r="G19" i="36"/>
  <c r="G18" i="35"/>
  <c r="J13" i="35"/>
  <c r="D14" i="35" s="1"/>
  <c r="J13" i="34"/>
  <c r="D14" i="34" s="1"/>
  <c r="G19" i="34"/>
  <c r="G18" i="33"/>
  <c r="J12" i="32"/>
  <c r="D13" i="32" s="1"/>
  <c r="E13" i="32" s="1"/>
  <c r="F13" i="32" s="1"/>
  <c r="J13" i="33" l="1"/>
  <c r="D14" i="33" s="1"/>
  <c r="E14" i="33" s="1"/>
  <c r="F14" i="33" s="1"/>
  <c r="G19" i="38"/>
  <c r="J14" i="38"/>
  <c r="E13" i="37"/>
  <c r="F13" i="37" s="1"/>
  <c r="G18" i="37"/>
  <c r="J14" i="36"/>
  <c r="G20" i="36"/>
  <c r="E14" i="35"/>
  <c r="F14" i="35" s="1"/>
  <c r="G19" i="35"/>
  <c r="G20" i="34"/>
  <c r="E14" i="34"/>
  <c r="F14" i="34" s="1"/>
  <c r="J14" i="34"/>
  <c r="G19" i="33"/>
  <c r="J14" i="33"/>
  <c r="J13" i="32"/>
  <c r="D14" i="32" s="1"/>
  <c r="D15" i="38" l="1"/>
  <c r="M12" i="38"/>
  <c r="G20" i="38"/>
  <c r="G19" i="37"/>
  <c r="J13" i="37"/>
  <c r="D14" i="37" s="1"/>
  <c r="G21" i="36"/>
  <c r="D15" i="36"/>
  <c r="M12" i="36"/>
  <c r="G20" i="35"/>
  <c r="J14" i="35"/>
  <c r="D15" i="34"/>
  <c r="M12" i="34"/>
  <c r="G21" i="34"/>
  <c r="M12" i="33"/>
  <c r="D15" i="33"/>
  <c r="G20" i="33"/>
  <c r="E14" i="32"/>
  <c r="F14" i="32" s="1"/>
  <c r="G21" i="38" l="1"/>
  <c r="E15" i="38"/>
  <c r="F15" i="38" s="1"/>
  <c r="E14" i="37"/>
  <c r="F14" i="37" s="1"/>
  <c r="G20" i="37"/>
  <c r="E15" i="36"/>
  <c r="F15" i="36" s="1"/>
  <c r="G22" i="36"/>
  <c r="D15" i="35"/>
  <c r="M12" i="35"/>
  <c r="G21" i="35"/>
  <c r="G22" i="34"/>
  <c r="E15" i="34"/>
  <c r="F15" i="34" s="1"/>
  <c r="G21" i="33"/>
  <c r="E15" i="33"/>
  <c r="F15" i="33" s="1"/>
  <c r="J14" i="32"/>
  <c r="D15" i="32" s="1"/>
  <c r="J15" i="33" l="1"/>
  <c r="J15" i="38"/>
  <c r="D16" i="38" s="1"/>
  <c r="G22" i="38"/>
  <c r="G21" i="37"/>
  <c r="J14" i="37"/>
  <c r="G23" i="36"/>
  <c r="J15" i="36"/>
  <c r="G22" i="35"/>
  <c r="E15" i="35"/>
  <c r="F15" i="35" s="1"/>
  <c r="G23" i="34"/>
  <c r="J15" i="34"/>
  <c r="G22" i="33"/>
  <c r="E15" i="32"/>
  <c r="F15" i="32" s="1"/>
  <c r="D16" i="33" l="1"/>
  <c r="E16" i="33" s="1"/>
  <c r="F16" i="33" s="1"/>
  <c r="C13" i="17"/>
  <c r="H17" i="17" s="1"/>
  <c r="D16" i="34"/>
  <c r="C14" i="17"/>
  <c r="H18" i="17" s="1"/>
  <c r="D16" i="36"/>
  <c r="C16" i="17"/>
  <c r="H22" i="17" s="1"/>
  <c r="G23" i="38"/>
  <c r="E16" i="38"/>
  <c r="F16" i="38" s="1"/>
  <c r="D15" i="37"/>
  <c r="M12" i="37"/>
  <c r="G22" i="37"/>
  <c r="E16" i="36"/>
  <c r="F16" i="36" s="1"/>
  <c r="G24" i="36"/>
  <c r="J15" i="35"/>
  <c r="G23" i="35"/>
  <c r="G24" i="34"/>
  <c r="E16" i="34"/>
  <c r="F16" i="34" s="1"/>
  <c r="J16" i="34"/>
  <c r="D17" i="34" s="1"/>
  <c r="G23" i="33"/>
  <c r="J15" i="32"/>
  <c r="D16" i="32" l="1"/>
  <c r="E16" i="32" s="1"/>
  <c r="F16" i="32" s="1"/>
  <c r="C12" i="17"/>
  <c r="H14" i="17" s="1"/>
  <c r="H11" i="17" s="1"/>
  <c r="J16" i="33"/>
  <c r="D17" i="33" s="1"/>
  <c r="E17" i="33" s="1"/>
  <c r="F17" i="33" s="1"/>
  <c r="D16" i="35"/>
  <c r="E16" i="35" s="1"/>
  <c r="F16" i="35" s="1"/>
  <c r="C15" i="17"/>
  <c r="H19" i="17" s="1"/>
  <c r="J16" i="38"/>
  <c r="D17" i="38" s="1"/>
  <c r="G24" i="38"/>
  <c r="E17" i="38"/>
  <c r="F17" i="38" s="1"/>
  <c r="G23" i="37"/>
  <c r="E15" i="37"/>
  <c r="F15" i="37" s="1"/>
  <c r="G25" i="36"/>
  <c r="J16" i="36"/>
  <c r="D17" i="36" s="1"/>
  <c r="G24" i="35"/>
  <c r="E17" i="34"/>
  <c r="F17" i="34" s="1"/>
  <c r="G25" i="34"/>
  <c r="G24" i="33"/>
  <c r="J16" i="32" l="1"/>
  <c r="D17" i="32" s="1"/>
  <c r="E17" i="32" s="1"/>
  <c r="F17" i="32" s="1"/>
  <c r="J16" i="35"/>
  <c r="D17" i="35" s="1"/>
  <c r="E17" i="35" s="1"/>
  <c r="F17" i="35" s="1"/>
  <c r="J17" i="38"/>
  <c r="D18" i="38" s="1"/>
  <c r="G25" i="38"/>
  <c r="J15" i="37"/>
  <c r="D16" i="37" s="1"/>
  <c r="G24" i="37"/>
  <c r="E17" i="36"/>
  <c r="F17" i="36" s="1"/>
  <c r="G26" i="36"/>
  <c r="G25" i="35"/>
  <c r="J17" i="34"/>
  <c r="D18" i="34" s="1"/>
  <c r="G26" i="34"/>
  <c r="G25" i="33"/>
  <c r="J17" i="33"/>
  <c r="D18" i="33" s="1"/>
  <c r="J17" i="32"/>
  <c r="D18" i="32" s="1"/>
  <c r="J17" i="36" l="1"/>
  <c r="D18" i="36" s="1"/>
  <c r="E18" i="36" s="1"/>
  <c r="F18" i="36" s="1"/>
  <c r="G26" i="38"/>
  <c r="E18" i="38"/>
  <c r="F18" i="38" s="1"/>
  <c r="J18" i="38"/>
  <c r="D19" i="38" s="1"/>
  <c r="G25" i="37"/>
  <c r="E16" i="37"/>
  <c r="F16" i="37" s="1"/>
  <c r="G27" i="36"/>
  <c r="G26" i="35"/>
  <c r="J17" i="35"/>
  <c r="D18" i="35" s="1"/>
  <c r="G27" i="34"/>
  <c r="E18" i="34"/>
  <c r="F18" i="34" s="1"/>
  <c r="E18" i="33"/>
  <c r="F18" i="33" s="1"/>
  <c r="G26" i="33"/>
  <c r="E18" i="32"/>
  <c r="F18" i="32" s="1"/>
  <c r="J18" i="34" l="1"/>
  <c r="D19" i="34" s="1"/>
  <c r="E19" i="34" s="1"/>
  <c r="F19" i="34" s="1"/>
  <c r="J18" i="36"/>
  <c r="D19" i="36" s="1"/>
  <c r="G27" i="38"/>
  <c r="E19" i="38"/>
  <c r="F19" i="38" s="1"/>
  <c r="J16" i="37"/>
  <c r="D17" i="37" s="1"/>
  <c r="G26" i="37"/>
  <c r="E19" i="36"/>
  <c r="F19" i="36" s="1"/>
  <c r="G28" i="36"/>
  <c r="E18" i="35"/>
  <c r="F18" i="35" s="1"/>
  <c r="G27" i="35"/>
  <c r="G28" i="34"/>
  <c r="G27" i="33"/>
  <c r="J18" i="33"/>
  <c r="D19" i="33" s="1"/>
  <c r="J18" i="32"/>
  <c r="D19" i="32" s="1"/>
  <c r="E19" i="32" s="1"/>
  <c r="F19" i="32" s="1"/>
  <c r="J18" i="35" l="1"/>
  <c r="D19" i="35" s="1"/>
  <c r="E19" i="35" s="1"/>
  <c r="F19" i="35" s="1"/>
  <c r="J19" i="38"/>
  <c r="D20" i="38" s="1"/>
  <c r="G28" i="38"/>
  <c r="G27" i="37"/>
  <c r="E17" i="37"/>
  <c r="F17" i="37" s="1"/>
  <c r="G29" i="36"/>
  <c r="J19" i="36"/>
  <c r="D20" i="36" s="1"/>
  <c r="G28" i="35"/>
  <c r="J19" i="34"/>
  <c r="D20" i="34" s="1"/>
  <c r="G29" i="34"/>
  <c r="E19" i="33"/>
  <c r="F19" i="33" s="1"/>
  <c r="G28" i="33"/>
  <c r="J19" i="32"/>
  <c r="D20" i="32" s="1"/>
  <c r="E20" i="38" l="1"/>
  <c r="F20" i="38" s="1"/>
  <c r="G29" i="38"/>
  <c r="J17" i="37"/>
  <c r="D18" i="37" s="1"/>
  <c r="G28" i="37"/>
  <c r="E20" i="36"/>
  <c r="F20" i="36" s="1"/>
  <c r="G30" i="36"/>
  <c r="J19" i="35"/>
  <c r="D20" i="35" s="1"/>
  <c r="G29" i="35"/>
  <c r="G30" i="34"/>
  <c r="E20" i="34"/>
  <c r="F20" i="34" s="1"/>
  <c r="G29" i="33"/>
  <c r="J19" i="33"/>
  <c r="D20" i="33" s="1"/>
  <c r="E20" i="32"/>
  <c r="F20" i="32" s="1"/>
  <c r="J20" i="34" l="1"/>
  <c r="D21" i="34" s="1"/>
  <c r="J20" i="38"/>
  <c r="D21" i="38" s="1"/>
  <c r="E21" i="38" s="1"/>
  <c r="F21" i="38" s="1"/>
  <c r="G30" i="38"/>
  <c r="G29" i="37"/>
  <c r="E18" i="37"/>
  <c r="F18" i="37" s="1"/>
  <c r="J20" i="36"/>
  <c r="D21" i="36" s="1"/>
  <c r="G31" i="36"/>
  <c r="E20" i="35"/>
  <c r="F20" i="35" s="1"/>
  <c r="J20" i="35"/>
  <c r="D21" i="35" s="1"/>
  <c r="G30" i="35"/>
  <c r="G31" i="34"/>
  <c r="E21" i="34"/>
  <c r="F21" i="34" s="1"/>
  <c r="E20" i="33"/>
  <c r="F20" i="33" s="1"/>
  <c r="G30" i="33"/>
  <c r="J20" i="32"/>
  <c r="D21" i="32" s="1"/>
  <c r="E21" i="32" s="1"/>
  <c r="F21" i="32" s="1"/>
  <c r="J18" i="37" l="1"/>
  <c r="D19" i="37" s="1"/>
  <c r="E19" i="37" s="1"/>
  <c r="F19" i="37" s="1"/>
  <c r="J21" i="34"/>
  <c r="D22" i="34" s="1"/>
  <c r="J21" i="38"/>
  <c r="D22" i="38" s="1"/>
  <c r="G31" i="38"/>
  <c r="G30" i="37"/>
  <c r="G32" i="36"/>
  <c r="E21" i="36"/>
  <c r="F21" i="36" s="1"/>
  <c r="J21" i="36"/>
  <c r="D22" i="36" s="1"/>
  <c r="G31" i="35"/>
  <c r="E21" i="35"/>
  <c r="F21" i="35" s="1"/>
  <c r="E22" i="34"/>
  <c r="F22" i="34" s="1"/>
  <c r="G32" i="34"/>
  <c r="G31" i="33"/>
  <c r="J20" i="33"/>
  <c r="D21" i="33" s="1"/>
  <c r="J21" i="32"/>
  <c r="D22" i="32" s="1"/>
  <c r="G32" i="38" l="1"/>
  <c r="E22" i="38"/>
  <c r="F22" i="38" s="1"/>
  <c r="J22" i="38"/>
  <c r="D23" i="38" s="1"/>
  <c r="G31" i="37"/>
  <c r="J19" i="37"/>
  <c r="D20" i="37" s="1"/>
  <c r="E22" i="36"/>
  <c r="F22" i="36" s="1"/>
  <c r="G33" i="36"/>
  <c r="G32" i="35"/>
  <c r="J21" i="35"/>
  <c r="D22" i="35" s="1"/>
  <c r="G33" i="34"/>
  <c r="J22" i="34"/>
  <c r="D23" i="34" s="1"/>
  <c r="E21" i="33"/>
  <c r="F21" i="33" s="1"/>
  <c r="G32" i="33"/>
  <c r="E22" i="32"/>
  <c r="F22" i="32" s="1"/>
  <c r="G33" i="38" l="1"/>
  <c r="E23" i="38"/>
  <c r="F23" i="38" s="1"/>
  <c r="E20" i="37"/>
  <c r="F20" i="37" s="1"/>
  <c r="G32" i="37"/>
  <c r="G34" i="36"/>
  <c r="J22" i="36"/>
  <c r="D23" i="36" s="1"/>
  <c r="E22" i="35"/>
  <c r="F22" i="35" s="1"/>
  <c r="G33" i="35"/>
  <c r="E23" i="34"/>
  <c r="F23" i="34" s="1"/>
  <c r="G34" i="34"/>
  <c r="G33" i="33"/>
  <c r="J21" i="33"/>
  <c r="D22" i="33" s="1"/>
  <c r="J22" i="32"/>
  <c r="D23" i="32" s="1"/>
  <c r="E23" i="32" s="1"/>
  <c r="F23" i="32" s="1"/>
  <c r="J23" i="38" l="1"/>
  <c r="D24" i="38" s="1"/>
  <c r="G34" i="38"/>
  <c r="G33" i="37"/>
  <c r="J20" i="37"/>
  <c r="D21" i="37" s="1"/>
  <c r="E23" i="36"/>
  <c r="F23" i="36" s="1"/>
  <c r="G35" i="36"/>
  <c r="G34" i="35"/>
  <c r="J22" i="35"/>
  <c r="D23" i="35" s="1"/>
  <c r="G35" i="34"/>
  <c r="J23" i="34"/>
  <c r="D24" i="34" s="1"/>
  <c r="E22" i="33"/>
  <c r="F22" i="33" s="1"/>
  <c r="G34" i="33"/>
  <c r="J23" i="32"/>
  <c r="D24" i="32" s="1"/>
  <c r="E24" i="32" s="1"/>
  <c r="F24" i="32" s="1"/>
  <c r="G35" i="38" l="1"/>
  <c r="E24" i="38"/>
  <c r="F24" i="38" s="1"/>
  <c r="E21" i="37"/>
  <c r="F21" i="37" s="1"/>
  <c r="G34" i="37"/>
  <c r="G36" i="36"/>
  <c r="J23" i="36"/>
  <c r="D24" i="36" s="1"/>
  <c r="E23" i="35"/>
  <c r="F23" i="35" s="1"/>
  <c r="G35" i="35"/>
  <c r="E24" i="34"/>
  <c r="F24" i="34" s="1"/>
  <c r="G36" i="34"/>
  <c r="G35" i="33"/>
  <c r="J22" i="33"/>
  <c r="D23" i="33" s="1"/>
  <c r="J24" i="32"/>
  <c r="D25" i="32" s="1"/>
  <c r="J24" i="34" l="1"/>
  <c r="D25" i="34" s="1"/>
  <c r="E25" i="34" s="1"/>
  <c r="F25" i="34" s="1"/>
  <c r="J21" i="37"/>
  <c r="D22" i="37" s="1"/>
  <c r="E22" i="37" s="1"/>
  <c r="F22" i="37" s="1"/>
  <c r="J24" i="38"/>
  <c r="D25" i="38" s="1"/>
  <c r="E25" i="38"/>
  <c r="F25" i="38" s="1"/>
  <c r="G36" i="38"/>
  <c r="G35" i="37"/>
  <c r="E24" i="36"/>
  <c r="F24" i="36" s="1"/>
  <c r="G37" i="36"/>
  <c r="G36" i="35"/>
  <c r="J23" i="35"/>
  <c r="D24" i="35" s="1"/>
  <c r="G37" i="34"/>
  <c r="E23" i="33"/>
  <c r="F23" i="33" s="1"/>
  <c r="G36" i="33"/>
  <c r="E25" i="32"/>
  <c r="F25" i="32" s="1"/>
  <c r="J24" i="36" l="1"/>
  <c r="D25" i="36" s="1"/>
  <c r="J22" i="37"/>
  <c r="D23" i="37" s="1"/>
  <c r="J25" i="34"/>
  <c r="D26" i="34" s="1"/>
  <c r="E26" i="34" s="1"/>
  <c r="F26" i="34" s="1"/>
  <c r="G37" i="38"/>
  <c r="J25" i="38"/>
  <c r="D26" i="38" s="1"/>
  <c r="E23" i="37"/>
  <c r="F23" i="37" s="1"/>
  <c r="G36" i="37"/>
  <c r="G38" i="36"/>
  <c r="E24" i="35"/>
  <c r="F24" i="35" s="1"/>
  <c r="G37" i="35"/>
  <c r="G38" i="34"/>
  <c r="G37" i="33"/>
  <c r="J23" i="33"/>
  <c r="D24" i="33" s="1"/>
  <c r="J25" i="32"/>
  <c r="D26" i="32" s="1"/>
  <c r="E26" i="32" s="1"/>
  <c r="F26" i="32" s="1"/>
  <c r="J26" i="32" l="1"/>
  <c r="D27" i="32" s="1"/>
  <c r="E27" i="32" s="1"/>
  <c r="F27" i="32" s="1"/>
  <c r="J24" i="35"/>
  <c r="D25" i="35" s="1"/>
  <c r="E25" i="35" s="1"/>
  <c r="F25" i="35" s="1"/>
  <c r="J25" i="36"/>
  <c r="D26" i="36" s="1"/>
  <c r="E26" i="36" s="1"/>
  <c r="F26" i="36" s="1"/>
  <c r="E25" i="36"/>
  <c r="F25" i="36" s="1"/>
  <c r="E26" i="38"/>
  <c r="F26" i="38" s="1"/>
  <c r="G38" i="38"/>
  <c r="G37" i="37"/>
  <c r="J23" i="37"/>
  <c r="D24" i="37" s="1"/>
  <c r="G39" i="36"/>
  <c r="G38" i="35"/>
  <c r="G39" i="34"/>
  <c r="J26" i="34"/>
  <c r="D27" i="34" s="1"/>
  <c r="E24" i="33"/>
  <c r="F24" i="33" s="1"/>
  <c r="G38" i="33"/>
  <c r="J25" i="35" l="1"/>
  <c r="D26" i="35" s="1"/>
  <c r="E26" i="35" s="1"/>
  <c r="F26" i="35" s="1"/>
  <c r="G39" i="38"/>
  <c r="J26" i="38"/>
  <c r="D27" i="38" s="1"/>
  <c r="E24" i="37"/>
  <c r="F24" i="37" s="1"/>
  <c r="G38" i="37"/>
  <c r="G40" i="36"/>
  <c r="J26" i="36"/>
  <c r="D27" i="36" s="1"/>
  <c r="G39" i="35"/>
  <c r="E27" i="34"/>
  <c r="F27" i="34" s="1"/>
  <c r="G40" i="34"/>
  <c r="G39" i="33"/>
  <c r="J24" i="33"/>
  <c r="D25" i="33" s="1"/>
  <c r="J27" i="32"/>
  <c r="D28" i="32" s="1"/>
  <c r="E27" i="38" l="1"/>
  <c r="F27" i="38" s="1"/>
  <c r="G40" i="38"/>
  <c r="G39" i="37"/>
  <c r="J24" i="37"/>
  <c r="D25" i="37" s="1"/>
  <c r="G41" i="36"/>
  <c r="E27" i="36"/>
  <c r="F27" i="36" s="1"/>
  <c r="G40" i="35"/>
  <c r="J26" i="35"/>
  <c r="D27" i="35" s="1"/>
  <c r="G41" i="34"/>
  <c r="J27" i="34"/>
  <c r="D28" i="34" s="1"/>
  <c r="E25" i="33"/>
  <c r="F25" i="33" s="1"/>
  <c r="G40" i="33"/>
  <c r="E28" i="32"/>
  <c r="F28" i="32" s="1"/>
  <c r="J25" i="33" l="1"/>
  <c r="D26" i="33" s="1"/>
  <c r="E26" i="33" s="1"/>
  <c r="F26" i="33" s="1"/>
  <c r="G41" i="38"/>
  <c r="J27" i="38"/>
  <c r="D28" i="38" s="1"/>
  <c r="E25" i="37"/>
  <c r="F25" i="37" s="1"/>
  <c r="J25" i="37"/>
  <c r="D26" i="37" s="1"/>
  <c r="G40" i="37"/>
  <c r="J27" i="36"/>
  <c r="D28" i="36" s="1"/>
  <c r="G42" i="36"/>
  <c r="E27" i="35"/>
  <c r="F27" i="35" s="1"/>
  <c r="G41" i="35"/>
  <c r="E28" i="34"/>
  <c r="F28" i="34" s="1"/>
  <c r="G42" i="34"/>
  <c r="G41" i="33"/>
  <c r="J28" i="32"/>
  <c r="D29" i="32" s="1"/>
  <c r="J26" i="33" l="1"/>
  <c r="D27" i="33" s="1"/>
  <c r="E27" i="33" s="1"/>
  <c r="F27" i="33" s="1"/>
  <c r="E28" i="38"/>
  <c r="F28" i="38" s="1"/>
  <c r="G42" i="38"/>
  <c r="E26" i="37"/>
  <c r="F26" i="37" s="1"/>
  <c r="G41" i="37"/>
  <c r="G43" i="36"/>
  <c r="E28" i="36"/>
  <c r="F28" i="36" s="1"/>
  <c r="G42" i="35"/>
  <c r="J27" i="35"/>
  <c r="D28" i="35" s="1"/>
  <c r="G43" i="34"/>
  <c r="J28" i="34"/>
  <c r="D29" i="34" s="1"/>
  <c r="G42" i="33"/>
  <c r="E29" i="32"/>
  <c r="F29" i="32" s="1"/>
  <c r="J28" i="38" l="1"/>
  <c r="D29" i="38" s="1"/>
  <c r="G43" i="38"/>
  <c r="G42" i="37"/>
  <c r="J26" i="37"/>
  <c r="D27" i="37" s="1"/>
  <c r="J28" i="36"/>
  <c r="D29" i="36" s="1"/>
  <c r="G44" i="36"/>
  <c r="E28" i="35"/>
  <c r="F28" i="35" s="1"/>
  <c r="J28" i="35"/>
  <c r="D29" i="35" s="1"/>
  <c r="G43" i="35"/>
  <c r="G44" i="34"/>
  <c r="E29" i="34"/>
  <c r="F29" i="34" s="1"/>
  <c r="G43" i="33"/>
  <c r="J27" i="33"/>
  <c r="D28" i="33" s="1"/>
  <c r="J29" i="32"/>
  <c r="D30" i="32" s="1"/>
  <c r="E30" i="32" s="1"/>
  <c r="F30" i="32" s="1"/>
  <c r="J29" i="34" l="1"/>
  <c r="D30" i="34" s="1"/>
  <c r="G44" i="38"/>
  <c r="E29" i="38"/>
  <c r="F29" i="38" s="1"/>
  <c r="E27" i="37"/>
  <c r="F27" i="37" s="1"/>
  <c r="G43" i="37"/>
  <c r="G45" i="36"/>
  <c r="E29" i="36"/>
  <c r="F29" i="36" s="1"/>
  <c r="J29" i="36"/>
  <c r="D30" i="36" s="1"/>
  <c r="G44" i="35"/>
  <c r="E29" i="35"/>
  <c r="F29" i="35" s="1"/>
  <c r="E30" i="34"/>
  <c r="F30" i="34" s="1"/>
  <c r="G45" i="34"/>
  <c r="E28" i="33"/>
  <c r="F28" i="33" s="1"/>
  <c r="G44" i="33"/>
  <c r="J30" i="32"/>
  <c r="D31" i="32" s="1"/>
  <c r="J29" i="35" l="1"/>
  <c r="D30" i="35" s="1"/>
  <c r="J29" i="38"/>
  <c r="D30" i="38" s="1"/>
  <c r="G45" i="38"/>
  <c r="G44" i="37"/>
  <c r="J27" i="37"/>
  <c r="D28" i="37" s="1"/>
  <c r="G46" i="36"/>
  <c r="E30" i="36"/>
  <c r="F30" i="36" s="1"/>
  <c r="E30" i="35"/>
  <c r="F30" i="35" s="1"/>
  <c r="G45" i="35"/>
  <c r="G46" i="34"/>
  <c r="J30" i="34"/>
  <c r="D31" i="34" s="1"/>
  <c r="G45" i="33"/>
  <c r="J28" i="33"/>
  <c r="D29" i="33" s="1"/>
  <c r="E31" i="32"/>
  <c r="F31" i="32" s="1"/>
  <c r="G46" i="38" l="1"/>
  <c r="E30" i="38"/>
  <c r="F30" i="38" s="1"/>
  <c r="G45" i="37"/>
  <c r="E28" i="37"/>
  <c r="F28" i="37" s="1"/>
  <c r="J30" i="36"/>
  <c r="D31" i="36" s="1"/>
  <c r="G47" i="36"/>
  <c r="G46" i="35"/>
  <c r="J30" i="35"/>
  <c r="D31" i="35" s="1"/>
  <c r="E31" i="34"/>
  <c r="F31" i="34" s="1"/>
  <c r="G47" i="34"/>
  <c r="G46" i="33"/>
  <c r="E29" i="33"/>
  <c r="F29" i="33" s="1"/>
  <c r="J31" i="32"/>
  <c r="D32" i="32" s="1"/>
  <c r="J30" i="38" l="1"/>
  <c r="D31" i="38" s="1"/>
  <c r="G47" i="38"/>
  <c r="J28" i="37"/>
  <c r="D29" i="37" s="1"/>
  <c r="G46" i="37"/>
  <c r="G48" i="36"/>
  <c r="E31" i="36"/>
  <c r="F31" i="36" s="1"/>
  <c r="E31" i="35"/>
  <c r="F31" i="35" s="1"/>
  <c r="G47" i="35"/>
  <c r="G48" i="34"/>
  <c r="J31" i="34"/>
  <c r="D32" i="34" s="1"/>
  <c r="G47" i="33"/>
  <c r="J29" i="33"/>
  <c r="D30" i="33" s="1"/>
  <c r="E32" i="32"/>
  <c r="F32" i="32" s="1"/>
  <c r="J31" i="36" l="1"/>
  <c r="D32" i="36" s="1"/>
  <c r="E32" i="36" s="1"/>
  <c r="F32" i="36" s="1"/>
  <c r="G48" i="38"/>
  <c r="E31" i="38"/>
  <c r="F31" i="38" s="1"/>
  <c r="G47" i="37"/>
  <c r="E29" i="37"/>
  <c r="F29" i="37" s="1"/>
  <c r="G49" i="36"/>
  <c r="G48" i="35"/>
  <c r="J31" i="35"/>
  <c r="D32" i="35" s="1"/>
  <c r="G49" i="34"/>
  <c r="E32" i="34"/>
  <c r="F32" i="34" s="1"/>
  <c r="J32" i="34"/>
  <c r="D33" i="34" s="1"/>
  <c r="E30" i="33"/>
  <c r="F30" i="33" s="1"/>
  <c r="J30" i="33"/>
  <c r="D31" i="33" s="1"/>
  <c r="G48" i="33"/>
  <c r="J32" i="32"/>
  <c r="D33" i="32" s="1"/>
  <c r="E33" i="32" s="1"/>
  <c r="F33" i="32" s="1"/>
  <c r="J31" i="38" l="1"/>
  <c r="D32" i="38" s="1"/>
  <c r="E32" i="38"/>
  <c r="F32" i="38" s="1"/>
  <c r="G49" i="38"/>
  <c r="J29" i="37"/>
  <c r="D30" i="37" s="1"/>
  <c r="G48" i="37"/>
  <c r="G50" i="36"/>
  <c r="J32" i="36"/>
  <c r="D33" i="36" s="1"/>
  <c r="E32" i="35"/>
  <c r="F32" i="35" s="1"/>
  <c r="G49" i="35"/>
  <c r="E33" i="34"/>
  <c r="F33" i="34" s="1"/>
  <c r="G50" i="34"/>
  <c r="G49" i="33"/>
  <c r="E31" i="33"/>
  <c r="F31" i="33" s="1"/>
  <c r="J33" i="32"/>
  <c r="D34" i="32" s="1"/>
  <c r="J32" i="38" l="1"/>
  <c r="D33" i="38" s="1"/>
  <c r="G50" i="38"/>
  <c r="G49" i="37"/>
  <c r="E30" i="37"/>
  <c r="F30" i="37" s="1"/>
  <c r="E33" i="36"/>
  <c r="F33" i="36" s="1"/>
  <c r="G51" i="36"/>
  <c r="G50" i="35"/>
  <c r="J32" i="35"/>
  <c r="D33" i="35" s="1"/>
  <c r="G51" i="34"/>
  <c r="J33" i="34"/>
  <c r="D34" i="34" s="1"/>
  <c r="J31" i="33"/>
  <c r="D32" i="33" s="1"/>
  <c r="G50" i="33"/>
  <c r="E34" i="32"/>
  <c r="F34" i="32" s="1"/>
  <c r="J30" i="37" l="1"/>
  <c r="D31" i="37" s="1"/>
  <c r="E31" i="37" s="1"/>
  <c r="G51" i="38"/>
  <c r="E33" i="38"/>
  <c r="F33" i="38" s="1"/>
  <c r="J33" i="38"/>
  <c r="D34" i="38" s="1"/>
  <c r="G50" i="37"/>
  <c r="G52" i="36"/>
  <c r="J33" i="36"/>
  <c r="D34" i="36" s="1"/>
  <c r="G51" i="35"/>
  <c r="E33" i="35"/>
  <c r="F33" i="35" s="1"/>
  <c r="E34" i="34"/>
  <c r="F34" i="34" s="1"/>
  <c r="G52" i="34"/>
  <c r="G51" i="33"/>
  <c r="E32" i="33"/>
  <c r="F32" i="33" s="1"/>
  <c r="J34" i="32"/>
  <c r="D35" i="32" s="1"/>
  <c r="E35" i="32" s="1"/>
  <c r="F35" i="32" s="1"/>
  <c r="F31" i="37" l="1"/>
  <c r="J31" i="37"/>
  <c r="D32" i="37" s="1"/>
  <c r="E32" i="37" s="1"/>
  <c r="F32" i="37" s="1"/>
  <c r="J32" i="33"/>
  <c r="D33" i="33" s="1"/>
  <c r="E33" i="33" s="1"/>
  <c r="F33" i="33" s="1"/>
  <c r="E34" i="38"/>
  <c r="F34" i="38" s="1"/>
  <c r="G52" i="38"/>
  <c r="G51" i="37"/>
  <c r="E34" i="36"/>
  <c r="F34" i="36" s="1"/>
  <c r="G53" i="36"/>
  <c r="J33" i="35"/>
  <c r="D34" i="35" s="1"/>
  <c r="G52" i="35"/>
  <c r="G53" i="34"/>
  <c r="J34" i="34"/>
  <c r="D35" i="34" s="1"/>
  <c r="G52" i="33"/>
  <c r="J35" i="32"/>
  <c r="D36" i="32" s="1"/>
  <c r="J33" i="33" l="1"/>
  <c r="D34" i="33" s="1"/>
  <c r="E34" i="33" s="1"/>
  <c r="F34" i="33" s="1"/>
  <c r="G53" i="38"/>
  <c r="J34" i="38"/>
  <c r="D35" i="38" s="1"/>
  <c r="G52" i="37"/>
  <c r="J32" i="37"/>
  <c r="D33" i="37" s="1"/>
  <c r="J34" i="36"/>
  <c r="D35" i="36" s="1"/>
  <c r="G54" i="36"/>
  <c r="G53" i="35"/>
  <c r="E34" i="35"/>
  <c r="F34" i="35" s="1"/>
  <c r="E35" i="34"/>
  <c r="F35" i="34" s="1"/>
  <c r="G54" i="34"/>
  <c r="G53" i="33"/>
  <c r="E36" i="32"/>
  <c r="F36" i="32" s="1"/>
  <c r="E35" i="38" l="1"/>
  <c r="F35" i="38" s="1"/>
  <c r="G54" i="38"/>
  <c r="E33" i="37"/>
  <c r="F33" i="37" s="1"/>
  <c r="G53" i="37"/>
  <c r="E35" i="36"/>
  <c r="F35" i="36" s="1"/>
  <c r="G55" i="36"/>
  <c r="J34" i="35"/>
  <c r="D35" i="35" s="1"/>
  <c r="G54" i="35"/>
  <c r="G55" i="34"/>
  <c r="J35" i="34"/>
  <c r="D36" i="34" s="1"/>
  <c r="J34" i="33"/>
  <c r="D35" i="33" s="1"/>
  <c r="G54" i="33"/>
  <c r="J36" i="32"/>
  <c r="D37" i="32" s="1"/>
  <c r="E37" i="32" s="1"/>
  <c r="F37" i="32" s="1"/>
  <c r="G55" i="38" l="1"/>
  <c r="J35" i="38"/>
  <c r="D36" i="38" s="1"/>
  <c r="G54" i="37"/>
  <c r="J33" i="37"/>
  <c r="D34" i="37" s="1"/>
  <c r="G56" i="36"/>
  <c r="J35" i="36"/>
  <c r="D36" i="36" s="1"/>
  <c r="G55" i="35"/>
  <c r="E35" i="35"/>
  <c r="F35" i="35" s="1"/>
  <c r="E36" i="34"/>
  <c r="F36" i="34" s="1"/>
  <c r="G56" i="34"/>
  <c r="G55" i="33"/>
  <c r="E35" i="33"/>
  <c r="F35" i="33" s="1"/>
  <c r="J37" i="32"/>
  <c r="D38" i="32" s="1"/>
  <c r="J35" i="35" l="1"/>
  <c r="D36" i="35" s="1"/>
  <c r="E36" i="35" s="1"/>
  <c r="F36" i="35" s="1"/>
  <c r="E36" i="38"/>
  <c r="F36" i="38" s="1"/>
  <c r="G56" i="38"/>
  <c r="E34" i="37"/>
  <c r="F34" i="37" s="1"/>
  <c r="G55" i="37"/>
  <c r="E36" i="36"/>
  <c r="F36" i="36" s="1"/>
  <c r="G57" i="36"/>
  <c r="G56" i="35"/>
  <c r="J36" i="34"/>
  <c r="D37" i="34" s="1"/>
  <c r="G57" i="34"/>
  <c r="J35" i="33"/>
  <c r="D36" i="33" s="1"/>
  <c r="G56" i="33"/>
  <c r="E38" i="32"/>
  <c r="F38" i="32" s="1"/>
  <c r="J36" i="38" l="1"/>
  <c r="D37" i="38" s="1"/>
  <c r="J34" i="37"/>
  <c r="D35" i="37" s="1"/>
  <c r="E35" i="37" s="1"/>
  <c r="F35" i="37" s="1"/>
  <c r="G57" i="38"/>
  <c r="E37" i="38"/>
  <c r="F37" i="38" s="1"/>
  <c r="G56" i="37"/>
  <c r="G58" i="36"/>
  <c r="J36" i="36"/>
  <c r="D37" i="36" s="1"/>
  <c r="G57" i="35"/>
  <c r="J36" i="35"/>
  <c r="D37" i="35" s="1"/>
  <c r="G58" i="34"/>
  <c r="E37" i="34"/>
  <c r="F37" i="34" s="1"/>
  <c r="G57" i="33"/>
  <c r="E36" i="33"/>
  <c r="F36" i="33" s="1"/>
  <c r="J38" i="32"/>
  <c r="D39" i="32" s="1"/>
  <c r="J37" i="38" l="1"/>
  <c r="D38" i="38" s="1"/>
  <c r="E38" i="38" s="1"/>
  <c r="F38" i="38" s="1"/>
  <c r="J37" i="34"/>
  <c r="D38" i="34" s="1"/>
  <c r="E38" i="34" s="1"/>
  <c r="F38" i="34" s="1"/>
  <c r="G58" i="38"/>
  <c r="J35" i="37"/>
  <c r="D36" i="37" s="1"/>
  <c r="G57" i="37"/>
  <c r="E37" i="36"/>
  <c r="F37" i="36" s="1"/>
  <c r="G59" i="36"/>
  <c r="G58" i="35"/>
  <c r="E37" i="35"/>
  <c r="F37" i="35" s="1"/>
  <c r="G59" i="34"/>
  <c r="J36" i="33"/>
  <c r="D37" i="33" s="1"/>
  <c r="G58" i="33"/>
  <c r="E39" i="32"/>
  <c r="F39" i="32" s="1"/>
  <c r="J37" i="35" l="1"/>
  <c r="D38" i="35" s="1"/>
  <c r="E38" i="35" s="1"/>
  <c r="F38" i="35" s="1"/>
  <c r="J38" i="34"/>
  <c r="D39" i="34" s="1"/>
  <c r="E39" i="34" s="1"/>
  <c r="F39" i="34" s="1"/>
  <c r="G59" i="38"/>
  <c r="J38" i="38"/>
  <c r="D39" i="38" s="1"/>
  <c r="G58" i="37"/>
  <c r="E36" i="37"/>
  <c r="F36" i="37" s="1"/>
  <c r="G60" i="36"/>
  <c r="J37" i="36"/>
  <c r="D38" i="36" s="1"/>
  <c r="G59" i="35"/>
  <c r="G60" i="34"/>
  <c r="G59" i="33"/>
  <c r="E37" i="33"/>
  <c r="F37" i="33" s="1"/>
  <c r="J39" i="32"/>
  <c r="D40" i="32" s="1"/>
  <c r="J38" i="35" l="1"/>
  <c r="D39" i="35" s="1"/>
  <c r="E39" i="35" s="1"/>
  <c r="F39" i="35" s="1"/>
  <c r="J37" i="33"/>
  <c r="D38" i="33" s="1"/>
  <c r="E38" i="33" s="1"/>
  <c r="F38" i="33" s="1"/>
  <c r="E39" i="38"/>
  <c r="F39" i="38" s="1"/>
  <c r="J39" i="38"/>
  <c r="D40" i="38" s="1"/>
  <c r="G60" i="38"/>
  <c r="J36" i="37"/>
  <c r="D37" i="37" s="1"/>
  <c r="G59" i="37"/>
  <c r="E38" i="36"/>
  <c r="F38" i="36" s="1"/>
  <c r="G61" i="36"/>
  <c r="G60" i="35"/>
  <c r="J39" i="34"/>
  <c r="D40" i="34" s="1"/>
  <c r="G61" i="34"/>
  <c r="G60" i="33"/>
  <c r="E40" i="32"/>
  <c r="F40" i="32" s="1"/>
  <c r="J39" i="35" l="1"/>
  <c r="D40" i="35" s="1"/>
  <c r="J38" i="33"/>
  <c r="D39" i="33" s="1"/>
  <c r="E39" i="33" s="1"/>
  <c r="F39" i="33" s="1"/>
  <c r="G61" i="38"/>
  <c r="E40" i="38"/>
  <c r="F40" i="38" s="1"/>
  <c r="G60" i="37"/>
  <c r="E37" i="37"/>
  <c r="F37" i="37" s="1"/>
  <c r="G62" i="36"/>
  <c r="J38" i="36"/>
  <c r="D39" i="36" s="1"/>
  <c r="G61" i="35"/>
  <c r="G62" i="34"/>
  <c r="E40" i="34"/>
  <c r="F40" i="34" s="1"/>
  <c r="G61" i="33"/>
  <c r="J40" i="32"/>
  <c r="D41" i="32" s="1"/>
  <c r="E41" i="32" s="1"/>
  <c r="F41" i="32" s="1"/>
  <c r="J40" i="38" l="1"/>
  <c r="D41" i="38" s="1"/>
  <c r="E41" i="38" s="1"/>
  <c r="F41" i="38" s="1"/>
  <c r="E40" i="35"/>
  <c r="F40" i="35" s="1"/>
  <c r="G62" i="38"/>
  <c r="J37" i="37"/>
  <c r="D38" i="37" s="1"/>
  <c r="G61" i="37"/>
  <c r="E39" i="36"/>
  <c r="F39" i="36" s="1"/>
  <c r="G63" i="36"/>
  <c r="G62" i="35"/>
  <c r="J40" i="34"/>
  <c r="D41" i="34" s="1"/>
  <c r="G63" i="34"/>
  <c r="G62" i="33"/>
  <c r="J39" i="33"/>
  <c r="D40" i="33" s="1"/>
  <c r="J41" i="32"/>
  <c r="D42" i="32" s="1"/>
  <c r="J39" i="36" l="1"/>
  <c r="D40" i="36" s="1"/>
  <c r="E40" i="36" s="1"/>
  <c r="F40" i="36" s="1"/>
  <c r="J40" i="35"/>
  <c r="D41" i="35" s="1"/>
  <c r="G63" i="38"/>
  <c r="J41" i="38"/>
  <c r="D42" i="38" s="1"/>
  <c r="G62" i="37"/>
  <c r="E38" i="37"/>
  <c r="F38" i="37" s="1"/>
  <c r="G64" i="36"/>
  <c r="G63" i="35"/>
  <c r="G64" i="34"/>
  <c r="E41" i="34"/>
  <c r="F41" i="34" s="1"/>
  <c r="E40" i="33"/>
  <c r="F40" i="33" s="1"/>
  <c r="G63" i="33"/>
  <c r="E42" i="32"/>
  <c r="F42" i="32" s="1"/>
  <c r="J40" i="36" l="1"/>
  <c r="D41" i="36" s="1"/>
  <c r="E41" i="36" s="1"/>
  <c r="F41" i="36" s="1"/>
  <c r="E41" i="35"/>
  <c r="F41" i="35" s="1"/>
  <c r="E42" i="38"/>
  <c r="F42" i="38" s="1"/>
  <c r="G64" i="38"/>
  <c r="J38" i="37"/>
  <c r="D39" i="37" s="1"/>
  <c r="G63" i="37"/>
  <c r="G65" i="36"/>
  <c r="G64" i="35"/>
  <c r="J41" i="34"/>
  <c r="D42" i="34" s="1"/>
  <c r="G65" i="34"/>
  <c r="G64" i="33"/>
  <c r="J40" i="33"/>
  <c r="D41" i="33" s="1"/>
  <c r="J42" i="32"/>
  <c r="D43" i="32" s="1"/>
  <c r="E43" i="32" s="1"/>
  <c r="F43" i="32" s="1"/>
  <c r="J41" i="36" l="1"/>
  <c r="D42" i="36" s="1"/>
  <c r="J41" i="35"/>
  <c r="D42" i="35" s="1"/>
  <c r="G65" i="38"/>
  <c r="J42" i="38"/>
  <c r="D43" i="38" s="1"/>
  <c r="G64" i="37"/>
  <c r="E39" i="37"/>
  <c r="F39" i="37" s="1"/>
  <c r="G66" i="36"/>
  <c r="G65" i="35"/>
  <c r="G66" i="34"/>
  <c r="E42" i="34"/>
  <c r="F42" i="34" s="1"/>
  <c r="E41" i="33"/>
  <c r="F41" i="33" s="1"/>
  <c r="J41" i="33"/>
  <c r="D42" i="33" s="1"/>
  <c r="G65" i="33"/>
  <c r="J43" i="32"/>
  <c r="D44" i="32" s="1"/>
  <c r="J39" i="37" l="1"/>
  <c r="D40" i="37" s="1"/>
  <c r="J42" i="36"/>
  <c r="D43" i="36" s="1"/>
  <c r="E43" i="36" s="1"/>
  <c r="F43" i="36" s="1"/>
  <c r="E42" i="36"/>
  <c r="F42" i="36" s="1"/>
  <c r="E42" i="35"/>
  <c r="F42" i="35" s="1"/>
  <c r="J42" i="34"/>
  <c r="D43" i="34" s="1"/>
  <c r="E43" i="34" s="1"/>
  <c r="F43" i="34" s="1"/>
  <c r="E43" i="38"/>
  <c r="F43" i="38" s="1"/>
  <c r="G66" i="38"/>
  <c r="E40" i="37"/>
  <c r="F40" i="37" s="1"/>
  <c r="G65" i="37"/>
  <c r="G67" i="36"/>
  <c r="G66" i="35"/>
  <c r="G67" i="34"/>
  <c r="G66" i="33"/>
  <c r="E42" i="33"/>
  <c r="F42" i="33" s="1"/>
  <c r="E44" i="32"/>
  <c r="F44" i="32" s="1"/>
  <c r="J42" i="35" l="1"/>
  <c r="D43" i="35" s="1"/>
  <c r="E43" i="35" s="1"/>
  <c r="F43" i="35" s="1"/>
  <c r="J43" i="36"/>
  <c r="D44" i="36" s="1"/>
  <c r="E44" i="36" s="1"/>
  <c r="F44" i="36" s="1"/>
  <c r="J42" i="33"/>
  <c r="D43" i="33" s="1"/>
  <c r="J43" i="38"/>
  <c r="D44" i="38" s="1"/>
  <c r="G67" i="38"/>
  <c r="G66" i="37"/>
  <c r="J40" i="37"/>
  <c r="D41" i="37" s="1"/>
  <c r="G68" i="36"/>
  <c r="G67" i="35"/>
  <c r="G68" i="34"/>
  <c r="J43" i="34"/>
  <c r="D44" i="34" s="1"/>
  <c r="G67" i="33"/>
  <c r="J44" i="32"/>
  <c r="D45" i="32" s="1"/>
  <c r="E45" i="32" s="1"/>
  <c r="F45" i="32" s="1"/>
  <c r="J43" i="35" l="1"/>
  <c r="D44" i="35" s="1"/>
  <c r="E44" i="35" s="1"/>
  <c r="F44" i="35" s="1"/>
  <c r="E43" i="33"/>
  <c r="F43" i="33" s="1"/>
  <c r="G68" i="38"/>
  <c r="E44" i="38"/>
  <c r="F44" i="38" s="1"/>
  <c r="E41" i="37"/>
  <c r="F41" i="37" s="1"/>
  <c r="G67" i="37"/>
  <c r="G69" i="36"/>
  <c r="J44" i="36"/>
  <c r="D45" i="36" s="1"/>
  <c r="G68" i="35"/>
  <c r="G69" i="34"/>
  <c r="E44" i="34"/>
  <c r="F44" i="34" s="1"/>
  <c r="G68" i="33"/>
  <c r="J45" i="32"/>
  <c r="D46" i="32" s="1"/>
  <c r="J43" i="33" l="1"/>
  <c r="D44" i="33" s="1"/>
  <c r="E44" i="33" s="1"/>
  <c r="F44" i="33" s="1"/>
  <c r="J44" i="34"/>
  <c r="D45" i="34" s="1"/>
  <c r="E45" i="34" s="1"/>
  <c r="F45" i="34" s="1"/>
  <c r="J44" i="35"/>
  <c r="D45" i="35" s="1"/>
  <c r="E45" i="35" s="1"/>
  <c r="F45" i="35" s="1"/>
  <c r="J44" i="38"/>
  <c r="D45" i="38" s="1"/>
  <c r="E45" i="38"/>
  <c r="F45" i="38" s="1"/>
  <c r="G69" i="38"/>
  <c r="G68" i="37"/>
  <c r="J41" i="37"/>
  <c r="D42" i="37" s="1"/>
  <c r="E45" i="36"/>
  <c r="F45" i="36" s="1"/>
  <c r="G70" i="36"/>
  <c r="G69" i="35"/>
  <c r="G70" i="34"/>
  <c r="G69" i="33"/>
  <c r="E46" i="32"/>
  <c r="F46" i="32" s="1"/>
  <c r="J45" i="35" l="1"/>
  <c r="D46" i="35" s="1"/>
  <c r="E46" i="35" s="1"/>
  <c r="F46" i="35" s="1"/>
  <c r="J44" i="33"/>
  <c r="D45" i="33" s="1"/>
  <c r="E45" i="33" s="1"/>
  <c r="F45" i="33" s="1"/>
  <c r="G70" i="38"/>
  <c r="J45" i="38"/>
  <c r="D46" i="38" s="1"/>
  <c r="E42" i="37"/>
  <c r="F42" i="37" s="1"/>
  <c r="G69" i="37"/>
  <c r="G71" i="36"/>
  <c r="J45" i="36"/>
  <c r="D46" i="36" s="1"/>
  <c r="J46" i="35"/>
  <c r="D47" i="35" s="1"/>
  <c r="G70" i="35"/>
  <c r="J45" i="34"/>
  <c r="D46" i="34" s="1"/>
  <c r="G71" i="34"/>
  <c r="G70" i="33"/>
  <c r="J46" i="32"/>
  <c r="D47" i="32" s="1"/>
  <c r="E47" i="32" s="1"/>
  <c r="F47" i="32" s="1"/>
  <c r="E46" i="38" l="1"/>
  <c r="F46" i="38" s="1"/>
  <c r="G71" i="38"/>
  <c r="G70" i="37"/>
  <c r="J42" i="37"/>
  <c r="D43" i="37" s="1"/>
  <c r="E46" i="36"/>
  <c r="F46" i="36" s="1"/>
  <c r="G72" i="36"/>
  <c r="G71" i="35"/>
  <c r="E47" i="35"/>
  <c r="F47" i="35" s="1"/>
  <c r="G72" i="34"/>
  <c r="E46" i="34"/>
  <c r="F46" i="34" s="1"/>
  <c r="G71" i="33"/>
  <c r="J45" i="33"/>
  <c r="D46" i="33" s="1"/>
  <c r="J47" i="32"/>
  <c r="D48" i="32" s="1"/>
  <c r="E48" i="32" s="1"/>
  <c r="F48" i="32" s="1"/>
  <c r="J47" i="35" l="1"/>
  <c r="D48" i="35" s="1"/>
  <c r="E48" i="35" s="1"/>
  <c r="F48" i="35" s="1"/>
  <c r="G72" i="38"/>
  <c r="J46" i="38"/>
  <c r="D47" i="38" s="1"/>
  <c r="G71" i="37"/>
  <c r="E43" i="37"/>
  <c r="F43" i="37" s="1"/>
  <c r="G73" i="36"/>
  <c r="J46" i="36"/>
  <c r="D47" i="36" s="1"/>
  <c r="G72" i="35"/>
  <c r="J46" i="34"/>
  <c r="D47" i="34" s="1"/>
  <c r="G73" i="34"/>
  <c r="E46" i="33"/>
  <c r="F46" i="33" s="1"/>
  <c r="G72" i="33"/>
  <c r="J48" i="32"/>
  <c r="D49" i="32" s="1"/>
  <c r="E49" i="32" s="1"/>
  <c r="F49" i="32" s="1"/>
  <c r="J46" i="33" l="1"/>
  <c r="D47" i="33" s="1"/>
  <c r="E47" i="33" s="1"/>
  <c r="F47" i="33" s="1"/>
  <c r="J43" i="37"/>
  <c r="D44" i="37" s="1"/>
  <c r="E44" i="37" s="1"/>
  <c r="F44" i="37" s="1"/>
  <c r="E47" i="38"/>
  <c r="F47" i="38" s="1"/>
  <c r="G73" i="38"/>
  <c r="G72" i="37"/>
  <c r="E47" i="36"/>
  <c r="F47" i="36" s="1"/>
  <c r="G74" i="36"/>
  <c r="G73" i="35"/>
  <c r="J48" i="35"/>
  <c r="D49" i="35" s="1"/>
  <c r="G74" i="34"/>
  <c r="E47" i="34"/>
  <c r="F47" i="34" s="1"/>
  <c r="G73" i="33"/>
  <c r="J49" i="32"/>
  <c r="D50" i="32" s="1"/>
  <c r="J44" i="37" l="1"/>
  <c r="D45" i="37" s="1"/>
  <c r="E45" i="37" s="1"/>
  <c r="F45" i="37" s="1"/>
  <c r="G74" i="38"/>
  <c r="J47" i="38"/>
  <c r="D48" i="38" s="1"/>
  <c r="G73" i="37"/>
  <c r="J47" i="36"/>
  <c r="D48" i="36" s="1"/>
  <c r="G75" i="36"/>
  <c r="G74" i="35"/>
  <c r="E49" i="35"/>
  <c r="F49" i="35" s="1"/>
  <c r="J47" i="34"/>
  <c r="D48" i="34" s="1"/>
  <c r="G75" i="34"/>
  <c r="G74" i="33"/>
  <c r="J47" i="33"/>
  <c r="D48" i="33" s="1"/>
  <c r="E50" i="32"/>
  <c r="F50" i="32" s="1"/>
  <c r="J49" i="35" l="1"/>
  <c r="D50" i="35" s="1"/>
  <c r="E50" i="35" s="1"/>
  <c r="F50" i="35" s="1"/>
  <c r="J45" i="37"/>
  <c r="D46" i="37" s="1"/>
  <c r="E46" i="37" s="1"/>
  <c r="F46" i="37" s="1"/>
  <c r="E48" i="38"/>
  <c r="F48" i="38" s="1"/>
  <c r="G75" i="38"/>
  <c r="G74" i="37"/>
  <c r="G76" i="36"/>
  <c r="E48" i="36"/>
  <c r="F48" i="36" s="1"/>
  <c r="G75" i="35"/>
  <c r="G76" i="34"/>
  <c r="E48" i="34"/>
  <c r="F48" i="34" s="1"/>
  <c r="E48" i="33"/>
  <c r="F48" i="33" s="1"/>
  <c r="G75" i="33"/>
  <c r="J50" i="32"/>
  <c r="D51" i="32" s="1"/>
  <c r="J46" i="37" l="1"/>
  <c r="D47" i="37" s="1"/>
  <c r="E47" i="37" s="1"/>
  <c r="F47" i="37" s="1"/>
  <c r="G76" i="38"/>
  <c r="J48" i="38"/>
  <c r="D49" i="38" s="1"/>
  <c r="G75" i="37"/>
  <c r="J48" i="36"/>
  <c r="D49" i="36" s="1"/>
  <c r="G77" i="36"/>
  <c r="G76" i="35"/>
  <c r="J50" i="35"/>
  <c r="D51" i="35" s="1"/>
  <c r="J48" i="34"/>
  <c r="D49" i="34" s="1"/>
  <c r="G77" i="34"/>
  <c r="G76" i="33"/>
  <c r="J48" i="33"/>
  <c r="D49" i="33" s="1"/>
  <c r="E51" i="32"/>
  <c r="F51" i="32" s="1"/>
  <c r="J47" i="37" l="1"/>
  <c r="D48" i="37" s="1"/>
  <c r="E48" i="37" s="1"/>
  <c r="F48" i="37" s="1"/>
  <c r="E49" i="38"/>
  <c r="F49" i="38" s="1"/>
  <c r="G77" i="38"/>
  <c r="G76" i="37"/>
  <c r="G78" i="36"/>
  <c r="E49" i="36"/>
  <c r="F49" i="36" s="1"/>
  <c r="E51" i="35"/>
  <c r="F51" i="35" s="1"/>
  <c r="G77" i="35"/>
  <c r="G78" i="34"/>
  <c r="E49" i="34"/>
  <c r="F49" i="34" s="1"/>
  <c r="E49" i="33"/>
  <c r="F49" i="33" s="1"/>
  <c r="G77" i="33"/>
  <c r="J51" i="32"/>
  <c r="D52" i="32" s="1"/>
  <c r="J49" i="36" l="1"/>
  <c r="D50" i="36" s="1"/>
  <c r="E50" i="36" s="1"/>
  <c r="F50" i="36" s="1"/>
  <c r="J49" i="38"/>
  <c r="D50" i="38" s="1"/>
  <c r="J49" i="34"/>
  <c r="D50" i="34" s="1"/>
  <c r="E50" i="34" s="1"/>
  <c r="F50" i="34" s="1"/>
  <c r="G78" i="38"/>
  <c r="E50" i="38"/>
  <c r="F50" i="38" s="1"/>
  <c r="G77" i="37"/>
  <c r="J48" i="37"/>
  <c r="D49" i="37" s="1"/>
  <c r="G79" i="36"/>
  <c r="G78" i="35"/>
  <c r="J51" i="35"/>
  <c r="D52" i="35" s="1"/>
  <c r="G79" i="34"/>
  <c r="G78" i="33"/>
  <c r="J49" i="33"/>
  <c r="D50" i="33" s="1"/>
  <c r="E52" i="32"/>
  <c r="F52" i="32" s="1"/>
  <c r="J50" i="38" l="1"/>
  <c r="D51" i="38" s="1"/>
  <c r="G79" i="38"/>
  <c r="E49" i="37"/>
  <c r="F49" i="37" s="1"/>
  <c r="G78" i="37"/>
  <c r="G80" i="36"/>
  <c r="J50" i="36"/>
  <c r="D51" i="36" s="1"/>
  <c r="E52" i="35"/>
  <c r="F52" i="35" s="1"/>
  <c r="G79" i="35"/>
  <c r="G80" i="34"/>
  <c r="J50" i="34"/>
  <c r="D51" i="34" s="1"/>
  <c r="E50" i="33"/>
  <c r="F50" i="33" s="1"/>
  <c r="G79" i="33"/>
  <c r="J52" i="32"/>
  <c r="D53" i="32" s="1"/>
  <c r="G80" i="38" l="1"/>
  <c r="E51" i="38"/>
  <c r="F51" i="38" s="1"/>
  <c r="G79" i="37"/>
  <c r="J49" i="37"/>
  <c r="D50" i="37" s="1"/>
  <c r="E51" i="36"/>
  <c r="F51" i="36" s="1"/>
  <c r="G81" i="36"/>
  <c r="G80" i="35"/>
  <c r="J52" i="35"/>
  <c r="D53" i="35" s="1"/>
  <c r="E51" i="34"/>
  <c r="F51" i="34" s="1"/>
  <c r="G81" i="34"/>
  <c r="G80" i="33"/>
  <c r="J50" i="33"/>
  <c r="D51" i="33" s="1"/>
  <c r="E53" i="32"/>
  <c r="F53" i="32" s="1"/>
  <c r="J51" i="34" l="1"/>
  <c r="D52" i="34" s="1"/>
  <c r="J51" i="38"/>
  <c r="D52" i="38" s="1"/>
  <c r="G81" i="38"/>
  <c r="E50" i="37"/>
  <c r="F50" i="37" s="1"/>
  <c r="G80" i="37"/>
  <c r="G82" i="36"/>
  <c r="J51" i="36"/>
  <c r="D52" i="36" s="1"/>
  <c r="E53" i="35"/>
  <c r="F53" i="35" s="1"/>
  <c r="G81" i="35"/>
  <c r="E52" i="34"/>
  <c r="F52" i="34" s="1"/>
  <c r="G82" i="34"/>
  <c r="G81" i="33"/>
  <c r="E51" i="33"/>
  <c r="F51" i="33" s="1"/>
  <c r="J53" i="32"/>
  <c r="D54" i="32" s="1"/>
  <c r="J50" i="37" l="1"/>
  <c r="D51" i="37" s="1"/>
  <c r="J53" i="35"/>
  <c r="D54" i="35" s="1"/>
  <c r="E54" i="35" s="1"/>
  <c r="F54" i="35" s="1"/>
  <c r="J52" i="34"/>
  <c r="D53" i="34" s="1"/>
  <c r="E53" i="34" s="1"/>
  <c r="F53" i="34" s="1"/>
  <c r="G82" i="38"/>
  <c r="E52" i="38"/>
  <c r="F52" i="38" s="1"/>
  <c r="G81" i="37"/>
  <c r="E51" i="37"/>
  <c r="F51" i="37" s="1"/>
  <c r="E52" i="36"/>
  <c r="F52" i="36" s="1"/>
  <c r="J52" i="36"/>
  <c r="D53" i="36" s="1"/>
  <c r="G83" i="36"/>
  <c r="G82" i="35"/>
  <c r="G83" i="34"/>
  <c r="J51" i="33"/>
  <c r="D52" i="33" s="1"/>
  <c r="G82" i="33"/>
  <c r="E54" i="32"/>
  <c r="F54" i="32" s="1"/>
  <c r="J51" i="37" l="1"/>
  <c r="D52" i="37" s="1"/>
  <c r="J52" i="38"/>
  <c r="D53" i="38" s="1"/>
  <c r="G83" i="38"/>
  <c r="E52" i="37"/>
  <c r="F52" i="37" s="1"/>
  <c r="G82" i="37"/>
  <c r="G84" i="36"/>
  <c r="E53" i="36"/>
  <c r="F53" i="36" s="1"/>
  <c r="J54" i="35"/>
  <c r="D55" i="35" s="1"/>
  <c r="G83" i="35"/>
  <c r="G84" i="34"/>
  <c r="J53" i="34"/>
  <c r="D54" i="34" s="1"/>
  <c r="G83" i="33"/>
  <c r="E52" i="33"/>
  <c r="F52" i="33" s="1"/>
  <c r="J54" i="32"/>
  <c r="E53" i="38" l="1"/>
  <c r="F53" i="38" s="1"/>
  <c r="G84" i="38"/>
  <c r="G83" i="37"/>
  <c r="J52" i="37"/>
  <c r="D53" i="37" s="1"/>
  <c r="J53" i="36"/>
  <c r="D54" i="36" s="1"/>
  <c r="G85" i="36"/>
  <c r="G84" i="35"/>
  <c r="E55" i="35"/>
  <c r="F55" i="35" s="1"/>
  <c r="G85" i="34"/>
  <c r="E54" i="34"/>
  <c r="F54" i="34" s="1"/>
  <c r="J52" i="33"/>
  <c r="D53" i="33" s="1"/>
  <c r="G84" i="33"/>
  <c r="D55" i="32"/>
  <c r="M12" i="32"/>
  <c r="G85" i="38" l="1"/>
  <c r="J53" i="38"/>
  <c r="D54" i="38" s="1"/>
  <c r="E53" i="37"/>
  <c r="F53" i="37" s="1"/>
  <c r="J53" i="37"/>
  <c r="D54" i="37" s="1"/>
  <c r="G84" i="37"/>
  <c r="E54" i="36"/>
  <c r="F54" i="36" s="1"/>
  <c r="G86" i="36"/>
  <c r="J55" i="35"/>
  <c r="D56" i="35" s="1"/>
  <c r="G85" i="35"/>
  <c r="J54" i="34"/>
  <c r="D55" i="34" s="1"/>
  <c r="G86" i="34"/>
  <c r="G85" i="33"/>
  <c r="E53" i="33"/>
  <c r="F53" i="33" s="1"/>
  <c r="E55" i="32"/>
  <c r="F55" i="32" s="1"/>
  <c r="J55" i="32" l="1"/>
  <c r="D56" i="32" s="1"/>
  <c r="J53" i="33"/>
  <c r="D54" i="33" s="1"/>
  <c r="E54" i="33" s="1"/>
  <c r="F54" i="33" s="1"/>
  <c r="E54" i="38"/>
  <c r="F54" i="38" s="1"/>
  <c r="G86" i="38"/>
  <c r="E54" i="37"/>
  <c r="F54" i="37" s="1"/>
  <c r="G85" i="37"/>
  <c r="J54" i="36"/>
  <c r="D55" i="36" s="1"/>
  <c r="G87" i="36"/>
  <c r="G86" i="35"/>
  <c r="E56" i="35"/>
  <c r="F56" i="35" s="1"/>
  <c r="G87" i="34"/>
  <c r="E55" i="34"/>
  <c r="F55" i="34" s="1"/>
  <c r="G86" i="33"/>
  <c r="E56" i="32" l="1"/>
  <c r="F56" i="32" s="1"/>
  <c r="J55" i="34"/>
  <c r="D56" i="34" s="1"/>
  <c r="E56" i="34" s="1"/>
  <c r="F56" i="34" s="1"/>
  <c r="G87" i="38"/>
  <c r="J54" i="38"/>
  <c r="D55" i="38" s="1"/>
  <c r="G86" i="37"/>
  <c r="J54" i="37"/>
  <c r="D55" i="37" s="1"/>
  <c r="G88" i="36"/>
  <c r="E55" i="36"/>
  <c r="F55" i="36" s="1"/>
  <c r="J55" i="36"/>
  <c r="D56" i="36" s="1"/>
  <c r="J56" i="35"/>
  <c r="D57" i="35" s="1"/>
  <c r="G87" i="35"/>
  <c r="G88" i="34"/>
  <c r="G87" i="33"/>
  <c r="J54" i="33"/>
  <c r="D55" i="33" s="1"/>
  <c r="J56" i="32" l="1"/>
  <c r="D57" i="32" s="1"/>
  <c r="E57" i="32" s="1"/>
  <c r="F57" i="32" s="1"/>
  <c r="J56" i="34"/>
  <c r="D57" i="34" s="1"/>
  <c r="E55" i="38"/>
  <c r="F55" i="38" s="1"/>
  <c r="G88" i="38"/>
  <c r="E55" i="37"/>
  <c r="F55" i="37" s="1"/>
  <c r="G87" i="37"/>
  <c r="E56" i="36"/>
  <c r="F56" i="36" s="1"/>
  <c r="G89" i="36"/>
  <c r="G88" i="35"/>
  <c r="E57" i="35"/>
  <c r="F57" i="35" s="1"/>
  <c r="G89" i="34"/>
  <c r="E57" i="34"/>
  <c r="F57" i="34" s="1"/>
  <c r="E55" i="33"/>
  <c r="F55" i="33" s="1"/>
  <c r="G88" i="33"/>
  <c r="J57" i="32" l="1"/>
  <c r="D58" i="32" s="1"/>
  <c r="E58" i="32" s="1"/>
  <c r="F58" i="32" s="1"/>
  <c r="J56" i="36"/>
  <c r="D57" i="36" s="1"/>
  <c r="E57" i="36" s="1"/>
  <c r="F57" i="36" s="1"/>
  <c r="J55" i="37"/>
  <c r="D56" i="37" s="1"/>
  <c r="E56" i="37" s="1"/>
  <c r="F56" i="37" s="1"/>
  <c r="J57" i="35"/>
  <c r="D58" i="35" s="1"/>
  <c r="E58" i="35" s="1"/>
  <c r="F58" i="35" s="1"/>
  <c r="J57" i="34"/>
  <c r="D58" i="34" s="1"/>
  <c r="E58" i="34" s="1"/>
  <c r="F58" i="34" s="1"/>
  <c r="G89" i="38"/>
  <c r="J55" i="38"/>
  <c r="D56" i="38" s="1"/>
  <c r="G88" i="37"/>
  <c r="G90" i="36"/>
  <c r="G89" i="35"/>
  <c r="G90" i="34"/>
  <c r="G89" i="33"/>
  <c r="J55" i="33"/>
  <c r="D56" i="33" s="1"/>
  <c r="J58" i="32" l="1"/>
  <c r="D59" i="32" s="1"/>
  <c r="E59" i="32" s="1"/>
  <c r="F59" i="32" s="1"/>
  <c r="J57" i="36"/>
  <c r="D58" i="36" s="1"/>
  <c r="E58" i="36" s="1"/>
  <c r="F58" i="36" s="1"/>
  <c r="E56" i="38"/>
  <c r="F56" i="38" s="1"/>
  <c r="G90" i="38"/>
  <c r="J56" i="37"/>
  <c r="D57" i="37" s="1"/>
  <c r="G89" i="37"/>
  <c r="G91" i="36"/>
  <c r="G90" i="35"/>
  <c r="J58" i="35"/>
  <c r="D59" i="35" s="1"/>
  <c r="G91" i="34"/>
  <c r="J58" i="34"/>
  <c r="D59" i="34" s="1"/>
  <c r="G90" i="33"/>
  <c r="E56" i="33"/>
  <c r="F56" i="33" s="1"/>
  <c r="J59" i="32" l="1"/>
  <c r="D60" i="32" s="1"/>
  <c r="E60" i="32" s="1"/>
  <c r="F60" i="32" s="1"/>
  <c r="G91" i="38"/>
  <c r="J56" i="38"/>
  <c r="D57" i="38" s="1"/>
  <c r="G90" i="37"/>
  <c r="E57" i="37"/>
  <c r="F57" i="37" s="1"/>
  <c r="G92" i="36"/>
  <c r="J58" i="36"/>
  <c r="D59" i="36" s="1"/>
  <c r="E59" i="35"/>
  <c r="F59" i="35" s="1"/>
  <c r="G91" i="35"/>
  <c r="E59" i="34"/>
  <c r="F59" i="34" s="1"/>
  <c r="G92" i="34"/>
  <c r="J56" i="33"/>
  <c r="D57" i="33" s="1"/>
  <c r="G91" i="33"/>
  <c r="J60" i="32"/>
  <c r="D61" i="32" s="1"/>
  <c r="E61" i="32" s="1"/>
  <c r="F61" i="32" s="1"/>
  <c r="J61" i="32" l="1"/>
  <c r="D62" i="32" s="1"/>
  <c r="E62" i="32" s="1"/>
  <c r="F62" i="32" s="1"/>
  <c r="J57" i="37"/>
  <c r="D58" i="37" s="1"/>
  <c r="E58" i="37" s="1"/>
  <c r="F58" i="37" s="1"/>
  <c r="J59" i="35"/>
  <c r="D60" i="35" s="1"/>
  <c r="E57" i="38"/>
  <c r="F57" i="38" s="1"/>
  <c r="G92" i="38"/>
  <c r="G91" i="37"/>
  <c r="E59" i="36"/>
  <c r="F59" i="36" s="1"/>
  <c r="G93" i="36"/>
  <c r="G92" i="35"/>
  <c r="G93" i="34"/>
  <c r="J59" i="34"/>
  <c r="D60" i="34" s="1"/>
  <c r="G92" i="33"/>
  <c r="E57" i="33"/>
  <c r="F57" i="33" s="1"/>
  <c r="J62" i="32" l="1"/>
  <c r="D63" i="32" s="1"/>
  <c r="E63" i="32" s="1"/>
  <c r="F63" i="32" s="1"/>
  <c r="J57" i="33"/>
  <c r="D58" i="33" s="1"/>
  <c r="E60" i="35"/>
  <c r="F60" i="35" s="1"/>
  <c r="J59" i="36"/>
  <c r="D60" i="36" s="1"/>
  <c r="G93" i="38"/>
  <c r="J57" i="38"/>
  <c r="D58" i="38" s="1"/>
  <c r="J58" i="37"/>
  <c r="D59" i="37" s="1"/>
  <c r="G92" i="37"/>
  <c r="G94" i="36"/>
  <c r="E60" i="36"/>
  <c r="F60" i="36" s="1"/>
  <c r="G93" i="35"/>
  <c r="E60" i="34"/>
  <c r="F60" i="34" s="1"/>
  <c r="G94" i="34"/>
  <c r="E58" i="33"/>
  <c r="F58" i="33" s="1"/>
  <c r="G93" i="33"/>
  <c r="J63" i="32" l="1"/>
  <c r="D64" i="32" s="1"/>
  <c r="E64" i="32" s="1"/>
  <c r="F64" i="32" s="1"/>
  <c r="J60" i="35"/>
  <c r="D61" i="35" s="1"/>
  <c r="E61" i="35" s="1"/>
  <c r="F61" i="35" s="1"/>
  <c r="J60" i="36"/>
  <c r="D61" i="36" s="1"/>
  <c r="E61" i="36" s="1"/>
  <c r="F61" i="36" s="1"/>
  <c r="J60" i="34"/>
  <c r="D61" i="34" s="1"/>
  <c r="E61" i="34" s="1"/>
  <c r="J58" i="33"/>
  <c r="D59" i="33" s="1"/>
  <c r="E59" i="33" s="1"/>
  <c r="F59" i="33" s="1"/>
  <c r="E58" i="38"/>
  <c r="F58" i="38" s="1"/>
  <c r="G94" i="38"/>
  <c r="G93" i="37"/>
  <c r="E59" i="37"/>
  <c r="F59" i="37" s="1"/>
  <c r="J59" i="37"/>
  <c r="D60" i="37" s="1"/>
  <c r="G95" i="36"/>
  <c r="G94" i="35"/>
  <c r="G95" i="34"/>
  <c r="G94" i="33"/>
  <c r="J61" i="35" l="1"/>
  <c r="D62" i="35" s="1"/>
  <c r="E62" i="35" s="1"/>
  <c r="F62" i="35" s="1"/>
  <c r="J61" i="36"/>
  <c r="D62" i="36" s="1"/>
  <c r="J62" i="35"/>
  <c r="D63" i="35" s="1"/>
  <c r="E63" i="35" s="1"/>
  <c r="F63" i="35" s="1"/>
  <c r="F61" i="34"/>
  <c r="J61" i="34"/>
  <c r="D62" i="34" s="1"/>
  <c r="E62" i="34" s="1"/>
  <c r="F62" i="34" s="1"/>
  <c r="G95" i="38"/>
  <c r="J58" i="38"/>
  <c r="D59" i="38" s="1"/>
  <c r="E60" i="37"/>
  <c r="F60" i="37" s="1"/>
  <c r="G94" i="37"/>
  <c r="E62" i="36"/>
  <c r="F62" i="36" s="1"/>
  <c r="G96" i="36"/>
  <c r="G95" i="35"/>
  <c r="G96" i="34"/>
  <c r="J59" i="33"/>
  <c r="D60" i="33" s="1"/>
  <c r="G95" i="33"/>
  <c r="J64" i="32"/>
  <c r="D65" i="32" s="1"/>
  <c r="J62" i="36" l="1"/>
  <c r="D63" i="36" s="1"/>
  <c r="E63" i="36" s="1"/>
  <c r="F63" i="36" s="1"/>
  <c r="E59" i="38"/>
  <c r="F59" i="38" s="1"/>
  <c r="G96" i="38"/>
  <c r="G95" i="37"/>
  <c r="J60" i="37"/>
  <c r="D61" i="37" s="1"/>
  <c r="G97" i="36"/>
  <c r="J63" i="35"/>
  <c r="D64" i="35" s="1"/>
  <c r="G96" i="35"/>
  <c r="G97" i="34"/>
  <c r="J62" i="34"/>
  <c r="D63" i="34" s="1"/>
  <c r="E60" i="33"/>
  <c r="F60" i="33" s="1"/>
  <c r="G96" i="33"/>
  <c r="E65" i="32"/>
  <c r="F65" i="32" s="1"/>
  <c r="J63" i="36" l="1"/>
  <c r="D64" i="36" s="1"/>
  <c r="G97" i="38"/>
  <c r="J59" i="38"/>
  <c r="D60" i="38" s="1"/>
  <c r="E61" i="37"/>
  <c r="F61" i="37" s="1"/>
  <c r="G96" i="37"/>
  <c r="E64" i="36"/>
  <c r="F64" i="36" s="1"/>
  <c r="G98" i="36"/>
  <c r="G97" i="35"/>
  <c r="E64" i="35"/>
  <c r="F64" i="35" s="1"/>
  <c r="E63" i="34"/>
  <c r="F63" i="34" s="1"/>
  <c r="G98" i="34"/>
  <c r="G97" i="33"/>
  <c r="J60" i="33"/>
  <c r="D61" i="33" s="1"/>
  <c r="J65" i="32"/>
  <c r="D66" i="32" s="1"/>
  <c r="E66" i="32" s="1"/>
  <c r="F66" i="32" s="1"/>
  <c r="J63" i="34" l="1"/>
  <c r="D64" i="34" s="1"/>
  <c r="E64" i="34" s="1"/>
  <c r="F64" i="34" s="1"/>
  <c r="J61" i="37"/>
  <c r="D62" i="37" s="1"/>
  <c r="E60" i="38"/>
  <c r="F60" i="38" s="1"/>
  <c r="G98" i="38"/>
  <c r="G97" i="37"/>
  <c r="E62" i="37"/>
  <c r="F62" i="37" s="1"/>
  <c r="J62" i="37"/>
  <c r="D63" i="37" s="1"/>
  <c r="G99" i="36"/>
  <c r="J64" i="36"/>
  <c r="D65" i="36" s="1"/>
  <c r="J64" i="35"/>
  <c r="D65" i="35" s="1"/>
  <c r="G98" i="35"/>
  <c r="G99" i="34"/>
  <c r="E61" i="33"/>
  <c r="F61" i="33" s="1"/>
  <c r="G98" i="33"/>
  <c r="J66" i="32"/>
  <c r="D67" i="32" s="1"/>
  <c r="J61" i="33" l="1"/>
  <c r="D62" i="33" s="1"/>
  <c r="E62" i="33" s="1"/>
  <c r="F62" i="33" s="1"/>
  <c r="G99" i="38"/>
  <c r="J60" i="38"/>
  <c r="D61" i="38" s="1"/>
  <c r="E63" i="37"/>
  <c r="F63" i="37" s="1"/>
  <c r="G98" i="37"/>
  <c r="G100" i="36"/>
  <c r="E65" i="36"/>
  <c r="F65" i="36" s="1"/>
  <c r="G99" i="35"/>
  <c r="E65" i="35"/>
  <c r="F65" i="35" s="1"/>
  <c r="J64" i="34"/>
  <c r="D65" i="34" s="1"/>
  <c r="G100" i="34"/>
  <c r="G99" i="33"/>
  <c r="E67" i="32"/>
  <c r="F67" i="32" s="1"/>
  <c r="J67" i="32" l="1"/>
  <c r="D68" i="32" s="1"/>
  <c r="E68" i="32" s="1"/>
  <c r="F68" i="32" s="1"/>
  <c r="J63" i="37"/>
  <c r="D64" i="37" s="1"/>
  <c r="E64" i="37" s="1"/>
  <c r="F64" i="37" s="1"/>
  <c r="J65" i="36"/>
  <c r="D66" i="36" s="1"/>
  <c r="E66" i="36" s="1"/>
  <c r="F66" i="36" s="1"/>
  <c r="E61" i="38"/>
  <c r="F61" i="38" s="1"/>
  <c r="J61" i="38"/>
  <c r="D62" i="38" s="1"/>
  <c r="G100" i="38"/>
  <c r="G99" i="37"/>
  <c r="G101" i="36"/>
  <c r="G100" i="35"/>
  <c r="J65" i="35"/>
  <c r="D66" i="35" s="1"/>
  <c r="G101" i="34"/>
  <c r="E65" i="34"/>
  <c r="F65" i="34" s="1"/>
  <c r="J62" i="33"/>
  <c r="D63" i="33" s="1"/>
  <c r="G100" i="33"/>
  <c r="J66" i="36" l="1"/>
  <c r="D67" i="36" s="1"/>
  <c r="J65" i="34"/>
  <c r="D66" i="34" s="1"/>
  <c r="E66" i="34" s="1"/>
  <c r="F66" i="34" s="1"/>
  <c r="G101" i="38"/>
  <c r="E62" i="38"/>
  <c r="F62" i="38" s="1"/>
  <c r="J64" i="37"/>
  <c r="D65" i="37" s="1"/>
  <c r="G100" i="37"/>
  <c r="E67" i="36"/>
  <c r="F67" i="36" s="1"/>
  <c r="G102" i="36"/>
  <c r="G101" i="35"/>
  <c r="E66" i="35"/>
  <c r="F66" i="35" s="1"/>
  <c r="J66" i="35"/>
  <c r="D67" i="35" s="1"/>
  <c r="G102" i="34"/>
  <c r="E63" i="33"/>
  <c r="F63" i="33" s="1"/>
  <c r="G101" i="33"/>
  <c r="J68" i="32"/>
  <c r="D69" i="32" s="1"/>
  <c r="J66" i="34" l="1"/>
  <c r="D67" i="34" s="1"/>
  <c r="J62" i="38"/>
  <c r="D63" i="38" s="1"/>
  <c r="G102" i="38"/>
  <c r="G101" i="37"/>
  <c r="E65" i="37"/>
  <c r="F65" i="37" s="1"/>
  <c r="J67" i="36"/>
  <c r="D68" i="36" s="1"/>
  <c r="G103" i="36"/>
  <c r="E67" i="35"/>
  <c r="F67" i="35" s="1"/>
  <c r="G102" i="35"/>
  <c r="G103" i="34"/>
  <c r="E67" i="34"/>
  <c r="F67" i="34" s="1"/>
  <c r="G102" i="33"/>
  <c r="J63" i="33"/>
  <c r="D64" i="33" s="1"/>
  <c r="E69" i="32"/>
  <c r="F69" i="32" s="1"/>
  <c r="J69" i="32" l="1"/>
  <c r="D70" i="32" s="1"/>
  <c r="E70" i="32" s="1"/>
  <c r="F70" i="32" s="1"/>
  <c r="J67" i="34"/>
  <c r="D68" i="34" s="1"/>
  <c r="E63" i="38"/>
  <c r="F63" i="38" s="1"/>
  <c r="G103" i="38"/>
  <c r="J65" i="37"/>
  <c r="D66" i="37" s="1"/>
  <c r="G102" i="37"/>
  <c r="G104" i="36"/>
  <c r="E68" i="36"/>
  <c r="F68" i="36" s="1"/>
  <c r="G103" i="35"/>
  <c r="J67" i="35"/>
  <c r="D68" i="35" s="1"/>
  <c r="G104" i="34"/>
  <c r="E68" i="34"/>
  <c r="F68" i="34" s="1"/>
  <c r="E64" i="33"/>
  <c r="F64" i="33" s="1"/>
  <c r="G103" i="33"/>
  <c r="J63" i="38" l="1"/>
  <c r="D64" i="38" s="1"/>
  <c r="E64" i="38" s="1"/>
  <c r="F64" i="38" s="1"/>
  <c r="G104" i="38"/>
  <c r="G103" i="37"/>
  <c r="E66" i="37"/>
  <c r="F66" i="37" s="1"/>
  <c r="J68" i="36"/>
  <c r="D69" i="36" s="1"/>
  <c r="G105" i="36"/>
  <c r="G104" i="35"/>
  <c r="E68" i="35"/>
  <c r="F68" i="35" s="1"/>
  <c r="J68" i="34"/>
  <c r="D69" i="34" s="1"/>
  <c r="G105" i="34"/>
  <c r="J64" i="33"/>
  <c r="D65" i="33" s="1"/>
  <c r="G104" i="33"/>
  <c r="J70" i="32"/>
  <c r="D71" i="32" s="1"/>
  <c r="J66" i="37" l="1"/>
  <c r="D67" i="37" s="1"/>
  <c r="E67" i="37" s="1"/>
  <c r="F67" i="37" s="1"/>
  <c r="J68" i="35"/>
  <c r="D69" i="35" s="1"/>
  <c r="G105" i="38"/>
  <c r="J64" i="38"/>
  <c r="D65" i="38" s="1"/>
  <c r="G104" i="37"/>
  <c r="G106" i="36"/>
  <c r="E69" i="36"/>
  <c r="F69" i="36" s="1"/>
  <c r="E69" i="35"/>
  <c r="F69" i="35" s="1"/>
  <c r="G105" i="35"/>
  <c r="G106" i="34"/>
  <c r="E69" i="34"/>
  <c r="F69" i="34" s="1"/>
  <c r="E65" i="33"/>
  <c r="F65" i="33" s="1"/>
  <c r="G105" i="33"/>
  <c r="E71" i="32"/>
  <c r="F71" i="32" s="1"/>
  <c r="J69" i="34" l="1"/>
  <c r="D70" i="34" s="1"/>
  <c r="E65" i="38"/>
  <c r="F65" i="38" s="1"/>
  <c r="J65" i="38"/>
  <c r="D66" i="38" s="1"/>
  <c r="G106" i="38"/>
  <c r="G105" i="37"/>
  <c r="J67" i="37"/>
  <c r="D68" i="37" s="1"/>
  <c r="J69" i="36"/>
  <c r="D70" i="36" s="1"/>
  <c r="G107" i="36"/>
  <c r="G106" i="35"/>
  <c r="J69" i="35"/>
  <c r="D70" i="35" s="1"/>
  <c r="E70" i="34"/>
  <c r="F70" i="34" s="1"/>
  <c r="G107" i="34"/>
  <c r="J65" i="33"/>
  <c r="D66" i="33" s="1"/>
  <c r="G106" i="33"/>
  <c r="J71" i="32"/>
  <c r="D72" i="32" s="1"/>
  <c r="E72" i="32" s="1"/>
  <c r="F72" i="32" s="1"/>
  <c r="J70" i="34" l="1"/>
  <c r="D71" i="34" s="1"/>
  <c r="E71" i="34" s="1"/>
  <c r="F71" i="34" s="1"/>
  <c r="E66" i="38"/>
  <c r="F66" i="38" s="1"/>
  <c r="J66" i="38"/>
  <c r="D67" i="38" s="1"/>
  <c r="G107" i="38"/>
  <c r="G106" i="37"/>
  <c r="E68" i="37"/>
  <c r="F68" i="37" s="1"/>
  <c r="G108" i="36"/>
  <c r="E70" i="36"/>
  <c r="F70" i="36" s="1"/>
  <c r="J70" i="36"/>
  <c r="D71" i="36" s="1"/>
  <c r="E70" i="35"/>
  <c r="F70" i="35" s="1"/>
  <c r="G107" i="35"/>
  <c r="G108" i="34"/>
  <c r="G107" i="33"/>
  <c r="E66" i="33"/>
  <c r="F66" i="33" s="1"/>
  <c r="J72" i="32"/>
  <c r="D73" i="32" s="1"/>
  <c r="J71" i="34" l="1"/>
  <c r="D72" i="34" s="1"/>
  <c r="E67" i="38"/>
  <c r="F67" i="38" s="1"/>
  <c r="G108" i="38"/>
  <c r="J68" i="37"/>
  <c r="D69" i="37" s="1"/>
  <c r="G107" i="37"/>
  <c r="E71" i="36"/>
  <c r="F71" i="36" s="1"/>
  <c r="J71" i="36"/>
  <c r="D72" i="36" s="1"/>
  <c r="G109" i="36"/>
  <c r="J70" i="35"/>
  <c r="D71" i="35" s="1"/>
  <c r="G108" i="35"/>
  <c r="G109" i="34"/>
  <c r="E72" i="34"/>
  <c r="F72" i="34" s="1"/>
  <c r="J66" i="33"/>
  <c r="D67" i="33" s="1"/>
  <c r="G108" i="33"/>
  <c r="E73" i="32"/>
  <c r="F73" i="32" s="1"/>
  <c r="J73" i="32" l="1"/>
  <c r="D74" i="32" s="1"/>
  <c r="E74" i="32" s="1"/>
  <c r="F74" i="32" s="1"/>
  <c r="J67" i="38"/>
  <c r="D68" i="38" s="1"/>
  <c r="E68" i="38" s="1"/>
  <c r="F68" i="38" s="1"/>
  <c r="G109" i="38"/>
  <c r="G108" i="37"/>
  <c r="E69" i="37"/>
  <c r="F69" i="37" s="1"/>
  <c r="G110" i="36"/>
  <c r="E72" i="36"/>
  <c r="F72" i="36" s="1"/>
  <c r="G109" i="35"/>
  <c r="E71" i="35"/>
  <c r="F71" i="35" s="1"/>
  <c r="J72" i="34"/>
  <c r="D73" i="34" s="1"/>
  <c r="G110" i="34"/>
  <c r="E67" i="33"/>
  <c r="F67" i="33" s="1"/>
  <c r="J67" i="33"/>
  <c r="D68" i="33" s="1"/>
  <c r="G109" i="33"/>
  <c r="J68" i="38" l="1"/>
  <c r="D69" i="38" s="1"/>
  <c r="G110" i="38"/>
  <c r="J69" i="37"/>
  <c r="D70" i="37" s="1"/>
  <c r="G109" i="37"/>
  <c r="G111" i="36"/>
  <c r="J72" i="36"/>
  <c r="D73" i="36" s="1"/>
  <c r="J71" i="35"/>
  <c r="D72" i="35" s="1"/>
  <c r="G110" i="35"/>
  <c r="G111" i="34"/>
  <c r="E73" i="34"/>
  <c r="F73" i="34" s="1"/>
  <c r="G110" i="33"/>
  <c r="E68" i="33"/>
  <c r="F68" i="33" s="1"/>
  <c r="J74" i="32"/>
  <c r="D75" i="32" s="1"/>
  <c r="G111" i="38" l="1"/>
  <c r="E69" i="38"/>
  <c r="F69" i="38" s="1"/>
  <c r="G110" i="37"/>
  <c r="E70" i="37"/>
  <c r="F70" i="37" s="1"/>
  <c r="E73" i="36"/>
  <c r="F73" i="36" s="1"/>
  <c r="G112" i="36"/>
  <c r="G111" i="35"/>
  <c r="E72" i="35"/>
  <c r="F72" i="35" s="1"/>
  <c r="J73" i="34"/>
  <c r="D74" i="34" s="1"/>
  <c r="G112" i="34"/>
  <c r="J68" i="33"/>
  <c r="D69" i="33" s="1"/>
  <c r="G111" i="33"/>
  <c r="E75" i="32"/>
  <c r="F75" i="32" s="1"/>
  <c r="J70" i="37" l="1"/>
  <c r="D71" i="37" s="1"/>
  <c r="J73" i="36"/>
  <c r="D74" i="36" s="1"/>
  <c r="E74" i="36" s="1"/>
  <c r="F74" i="36" s="1"/>
  <c r="J69" i="38"/>
  <c r="D70" i="38" s="1"/>
  <c r="G112" i="38"/>
  <c r="E71" i="37"/>
  <c r="F71" i="37" s="1"/>
  <c r="G111" i="37"/>
  <c r="G113" i="36"/>
  <c r="G112" i="35"/>
  <c r="J72" i="35"/>
  <c r="D73" i="35" s="1"/>
  <c r="G113" i="34"/>
  <c r="E74" i="34"/>
  <c r="F74" i="34" s="1"/>
  <c r="G112" i="33"/>
  <c r="E69" i="33"/>
  <c r="F69" i="33" s="1"/>
  <c r="J75" i="32"/>
  <c r="D76" i="32" s="1"/>
  <c r="G113" i="38" l="1"/>
  <c r="E70" i="38"/>
  <c r="F70" i="38" s="1"/>
  <c r="G112" i="37"/>
  <c r="J71" i="37"/>
  <c r="D72" i="37" s="1"/>
  <c r="J74" i="36"/>
  <c r="D75" i="36" s="1"/>
  <c r="G114" i="36"/>
  <c r="G113" i="35"/>
  <c r="E73" i="35"/>
  <c r="F73" i="35" s="1"/>
  <c r="J74" i="34"/>
  <c r="D75" i="34" s="1"/>
  <c r="G114" i="34"/>
  <c r="G113" i="33"/>
  <c r="J69" i="33"/>
  <c r="D70" i="33" s="1"/>
  <c r="E76" i="32"/>
  <c r="F76" i="32" s="1"/>
  <c r="J70" i="38" l="1"/>
  <c r="D71" i="38" s="1"/>
  <c r="G114" i="38"/>
  <c r="E72" i="37"/>
  <c r="F72" i="37" s="1"/>
  <c r="G113" i="37"/>
  <c r="G115" i="36"/>
  <c r="E75" i="36"/>
  <c r="F75" i="36" s="1"/>
  <c r="J73" i="35"/>
  <c r="D74" i="35" s="1"/>
  <c r="G114" i="35"/>
  <c r="G115" i="34"/>
  <c r="E75" i="34"/>
  <c r="F75" i="34" s="1"/>
  <c r="J75" i="34"/>
  <c r="D76" i="34" s="1"/>
  <c r="E70" i="33"/>
  <c r="F70" i="33" s="1"/>
  <c r="G114" i="33"/>
  <c r="J76" i="32"/>
  <c r="D77" i="32" s="1"/>
  <c r="E77" i="32" s="1"/>
  <c r="F77" i="32" s="1"/>
  <c r="J75" i="36" l="1"/>
  <c r="D76" i="36" s="1"/>
  <c r="E76" i="36" s="1"/>
  <c r="F76" i="36" s="1"/>
  <c r="G115" i="38"/>
  <c r="E71" i="38"/>
  <c r="F71" i="38" s="1"/>
  <c r="J71" i="38"/>
  <c r="D72" i="38" s="1"/>
  <c r="G114" i="37"/>
  <c r="J72" i="37"/>
  <c r="D73" i="37" s="1"/>
  <c r="G116" i="36"/>
  <c r="G115" i="35"/>
  <c r="E74" i="35"/>
  <c r="F74" i="35" s="1"/>
  <c r="E76" i="34"/>
  <c r="F76" i="34" s="1"/>
  <c r="G116" i="34"/>
  <c r="G115" i="33"/>
  <c r="J70" i="33"/>
  <c r="D71" i="33" s="1"/>
  <c r="J77" i="32"/>
  <c r="D78" i="32" s="1"/>
  <c r="J74" i="35" l="1"/>
  <c r="D75" i="35" s="1"/>
  <c r="E75" i="35" s="1"/>
  <c r="F75" i="35" s="1"/>
  <c r="E72" i="38"/>
  <c r="F72" i="38" s="1"/>
  <c r="G116" i="38"/>
  <c r="E73" i="37"/>
  <c r="F73" i="37" s="1"/>
  <c r="G115" i="37"/>
  <c r="G117" i="36"/>
  <c r="J76" i="36"/>
  <c r="D77" i="36" s="1"/>
  <c r="G116" i="35"/>
  <c r="G117" i="34"/>
  <c r="J76" i="34"/>
  <c r="D77" i="34" s="1"/>
  <c r="E71" i="33"/>
  <c r="F71" i="33" s="1"/>
  <c r="G116" i="33"/>
  <c r="E78" i="32"/>
  <c r="F78" i="32" s="1"/>
  <c r="J71" i="33" l="1"/>
  <c r="D72" i="33" s="1"/>
  <c r="G117" i="38"/>
  <c r="J72" i="38"/>
  <c r="D73" i="38" s="1"/>
  <c r="G116" i="37"/>
  <c r="J73" i="37"/>
  <c r="D74" i="37" s="1"/>
  <c r="E77" i="36"/>
  <c r="F77" i="36" s="1"/>
  <c r="G118" i="36"/>
  <c r="G117" i="35"/>
  <c r="J75" i="35"/>
  <c r="D76" i="35" s="1"/>
  <c r="E77" i="34"/>
  <c r="F77" i="34" s="1"/>
  <c r="G118" i="34"/>
  <c r="G117" i="33"/>
  <c r="J78" i="32"/>
  <c r="D79" i="32" s="1"/>
  <c r="E79" i="32" s="1"/>
  <c r="F79" i="32" s="1"/>
  <c r="E72" i="33" l="1"/>
  <c r="F72" i="33" s="1"/>
  <c r="E73" i="38"/>
  <c r="F73" i="38" s="1"/>
  <c r="G118" i="38"/>
  <c r="E74" i="37"/>
  <c r="F74" i="37" s="1"/>
  <c r="G117" i="37"/>
  <c r="G119" i="36"/>
  <c r="J77" i="36"/>
  <c r="D78" i="36" s="1"/>
  <c r="E76" i="35"/>
  <c r="F76" i="35" s="1"/>
  <c r="G118" i="35"/>
  <c r="G119" i="34"/>
  <c r="J77" i="34"/>
  <c r="D78" i="34" s="1"/>
  <c r="G118" i="33"/>
  <c r="J79" i="32"/>
  <c r="D80" i="32" s="1"/>
  <c r="E80" i="32" s="1"/>
  <c r="F80" i="32" s="1"/>
  <c r="J72" i="33" l="1"/>
  <c r="D73" i="33" s="1"/>
  <c r="E73" i="33" s="1"/>
  <c r="F73" i="33" s="1"/>
  <c r="J73" i="33"/>
  <c r="D74" i="33" s="1"/>
  <c r="E74" i="33" s="1"/>
  <c r="F74" i="33" s="1"/>
  <c r="J73" i="38"/>
  <c r="D74" i="38" s="1"/>
  <c r="G119" i="38"/>
  <c r="G118" i="37"/>
  <c r="J74" i="37"/>
  <c r="D75" i="37" s="1"/>
  <c r="E78" i="36"/>
  <c r="F78" i="36" s="1"/>
  <c r="G120" i="36"/>
  <c r="G119" i="35"/>
  <c r="J76" i="35"/>
  <c r="D77" i="35" s="1"/>
  <c r="E78" i="34"/>
  <c r="F78" i="34" s="1"/>
  <c r="G120" i="34"/>
  <c r="G119" i="33"/>
  <c r="J80" i="32"/>
  <c r="D81" i="32" s="1"/>
  <c r="E81" i="32" s="1"/>
  <c r="F81" i="32" s="1"/>
  <c r="J78" i="36" l="1"/>
  <c r="D79" i="36" s="1"/>
  <c r="G120" i="38"/>
  <c r="E74" i="38"/>
  <c r="F74" i="38" s="1"/>
  <c r="E75" i="37"/>
  <c r="F75" i="37" s="1"/>
  <c r="G119" i="37"/>
  <c r="G121" i="36"/>
  <c r="E79" i="36"/>
  <c r="F79" i="36" s="1"/>
  <c r="E77" i="35"/>
  <c r="F77" i="35" s="1"/>
  <c r="G120" i="35"/>
  <c r="G121" i="34"/>
  <c r="J78" i="34"/>
  <c r="D79" i="34" s="1"/>
  <c r="G120" i="33"/>
  <c r="J74" i="33"/>
  <c r="D75" i="33" s="1"/>
  <c r="J81" i="32"/>
  <c r="D82" i="32" s="1"/>
  <c r="J77" i="35" l="1"/>
  <c r="D78" i="35" s="1"/>
  <c r="E78" i="35" s="1"/>
  <c r="F78" i="35" s="1"/>
  <c r="J74" i="38"/>
  <c r="D75" i="38" s="1"/>
  <c r="E75" i="38" s="1"/>
  <c r="F75" i="38" s="1"/>
  <c r="J75" i="37"/>
  <c r="D76" i="37" s="1"/>
  <c r="G121" i="38"/>
  <c r="G120" i="37"/>
  <c r="J79" i="36"/>
  <c r="D80" i="36" s="1"/>
  <c r="G122" i="36"/>
  <c r="G121" i="35"/>
  <c r="E79" i="34"/>
  <c r="F79" i="34" s="1"/>
  <c r="G122" i="34"/>
  <c r="E75" i="33"/>
  <c r="F75" i="33" s="1"/>
  <c r="G121" i="33"/>
  <c r="E82" i="32"/>
  <c r="F82" i="32" s="1"/>
  <c r="J78" i="35" l="1"/>
  <c r="D79" i="35" s="1"/>
  <c r="E79" i="35" s="1"/>
  <c r="F79" i="35" s="1"/>
  <c r="J76" i="37"/>
  <c r="D77" i="37" s="1"/>
  <c r="E77" i="37" s="1"/>
  <c r="F77" i="37" s="1"/>
  <c r="E76" i="37"/>
  <c r="F76" i="37" s="1"/>
  <c r="J75" i="33"/>
  <c r="D76" i="33" s="1"/>
  <c r="E76" i="33" s="1"/>
  <c r="F76" i="33" s="1"/>
  <c r="G122" i="38"/>
  <c r="J75" i="38"/>
  <c r="D76" i="38" s="1"/>
  <c r="G121" i="37"/>
  <c r="G123" i="36"/>
  <c r="E80" i="36"/>
  <c r="F80" i="36" s="1"/>
  <c r="G122" i="35"/>
  <c r="G123" i="34"/>
  <c r="J79" i="34"/>
  <c r="D80" i="34" s="1"/>
  <c r="G122" i="33"/>
  <c r="J82" i="32"/>
  <c r="D83" i="32" s="1"/>
  <c r="J79" i="35" l="1"/>
  <c r="D80" i="35" s="1"/>
  <c r="E80" i="35" s="1"/>
  <c r="F80" i="35" s="1"/>
  <c r="J77" i="37"/>
  <c r="D78" i="37" s="1"/>
  <c r="J76" i="33"/>
  <c r="D77" i="33" s="1"/>
  <c r="E76" i="38"/>
  <c r="F76" i="38" s="1"/>
  <c r="G123" i="38"/>
  <c r="E78" i="37"/>
  <c r="F78" i="37" s="1"/>
  <c r="J78" i="37"/>
  <c r="D79" i="37" s="1"/>
  <c r="G122" i="37"/>
  <c r="J80" i="36"/>
  <c r="D81" i="36" s="1"/>
  <c r="G124" i="36"/>
  <c r="G123" i="35"/>
  <c r="E80" i="34"/>
  <c r="F80" i="34" s="1"/>
  <c r="G124" i="34"/>
  <c r="G123" i="33"/>
  <c r="E77" i="33"/>
  <c r="F77" i="33" s="1"/>
  <c r="E83" i="32"/>
  <c r="F83" i="32" s="1"/>
  <c r="J83" i="32" l="1"/>
  <c r="D84" i="32" s="1"/>
  <c r="E84" i="32" s="1"/>
  <c r="F84" i="32" s="1"/>
  <c r="J80" i="34"/>
  <c r="D81" i="34" s="1"/>
  <c r="G124" i="38"/>
  <c r="J76" i="38"/>
  <c r="D77" i="38" s="1"/>
  <c r="E79" i="37"/>
  <c r="F79" i="37" s="1"/>
  <c r="G123" i="37"/>
  <c r="G125" i="36"/>
  <c r="E81" i="36"/>
  <c r="F81" i="36" s="1"/>
  <c r="J81" i="36"/>
  <c r="D82" i="36" s="1"/>
  <c r="J80" i="35"/>
  <c r="D81" i="35" s="1"/>
  <c r="G124" i="35"/>
  <c r="G125" i="34"/>
  <c r="E81" i="34"/>
  <c r="F81" i="34" s="1"/>
  <c r="J77" i="33"/>
  <c r="D78" i="33" s="1"/>
  <c r="G124" i="33"/>
  <c r="J81" i="34" l="1"/>
  <c r="D82" i="34" s="1"/>
  <c r="E77" i="38"/>
  <c r="F77" i="38" s="1"/>
  <c r="G125" i="38"/>
  <c r="G124" i="37"/>
  <c r="J79" i="37"/>
  <c r="D80" i="37" s="1"/>
  <c r="E82" i="36"/>
  <c r="F82" i="36" s="1"/>
  <c r="J82" i="36"/>
  <c r="D83" i="36" s="1"/>
  <c r="G126" i="36"/>
  <c r="G125" i="35"/>
  <c r="E81" i="35"/>
  <c r="F81" i="35" s="1"/>
  <c r="G126" i="34"/>
  <c r="G125" i="33"/>
  <c r="E78" i="33"/>
  <c r="F78" i="33" s="1"/>
  <c r="J84" i="32"/>
  <c r="D85" i="32" s="1"/>
  <c r="E85" i="32" s="1"/>
  <c r="F85" i="32" s="1"/>
  <c r="J78" i="33" l="1"/>
  <c r="D79" i="33" s="1"/>
  <c r="J81" i="35"/>
  <c r="D82" i="35" s="1"/>
  <c r="E82" i="35" s="1"/>
  <c r="F82" i="35" s="1"/>
  <c r="E82" i="34"/>
  <c r="F82" i="34" s="1"/>
  <c r="G126" i="38"/>
  <c r="J77" i="38"/>
  <c r="D78" i="38" s="1"/>
  <c r="E80" i="37"/>
  <c r="F80" i="37" s="1"/>
  <c r="G125" i="37"/>
  <c r="G127" i="36"/>
  <c r="E83" i="36"/>
  <c r="F83" i="36" s="1"/>
  <c r="J83" i="36"/>
  <c r="D84" i="36" s="1"/>
  <c r="G126" i="35"/>
  <c r="G127" i="34"/>
  <c r="E79" i="33"/>
  <c r="F79" i="33" s="1"/>
  <c r="G126" i="33"/>
  <c r="J85" i="32"/>
  <c r="D86" i="32" s="1"/>
  <c r="J82" i="34" l="1"/>
  <c r="D83" i="34" s="1"/>
  <c r="E78" i="38"/>
  <c r="F78" i="38" s="1"/>
  <c r="G127" i="38"/>
  <c r="G126" i="37"/>
  <c r="J80" i="37"/>
  <c r="D81" i="37" s="1"/>
  <c r="E84" i="36"/>
  <c r="F84" i="36" s="1"/>
  <c r="G128" i="36"/>
  <c r="G127" i="35"/>
  <c r="J82" i="35"/>
  <c r="D83" i="35" s="1"/>
  <c r="G128" i="34"/>
  <c r="J79" i="33"/>
  <c r="D80" i="33" s="1"/>
  <c r="G127" i="33"/>
  <c r="E86" i="32"/>
  <c r="F86" i="32" s="1"/>
  <c r="J86" i="32" l="1"/>
  <c r="D87" i="32" s="1"/>
  <c r="J78" i="38"/>
  <c r="D79" i="38" s="1"/>
  <c r="E83" i="34"/>
  <c r="F83" i="34" s="1"/>
  <c r="J83" i="34"/>
  <c r="D84" i="34" s="1"/>
  <c r="E84" i="34" s="1"/>
  <c r="F84" i="34" s="1"/>
  <c r="G128" i="38"/>
  <c r="E79" i="38"/>
  <c r="F79" i="38" s="1"/>
  <c r="G127" i="37"/>
  <c r="E81" i="37"/>
  <c r="F81" i="37" s="1"/>
  <c r="J81" i="37"/>
  <c r="D82" i="37" s="1"/>
  <c r="J84" i="36"/>
  <c r="D85" i="36" s="1"/>
  <c r="G128" i="35"/>
  <c r="E83" i="35"/>
  <c r="F83" i="35" s="1"/>
  <c r="J83" i="35"/>
  <c r="D84" i="35" s="1"/>
  <c r="G128" i="33"/>
  <c r="E80" i="33"/>
  <c r="F80" i="33" s="1"/>
  <c r="E87" i="32"/>
  <c r="F87" i="32" s="1"/>
  <c r="J87" i="32" l="1"/>
  <c r="D88" i="32" s="1"/>
  <c r="E88" i="32" s="1"/>
  <c r="F88" i="32" s="1"/>
  <c r="J79" i="38"/>
  <c r="D80" i="38" s="1"/>
  <c r="E80" i="38" s="1"/>
  <c r="F80" i="38" s="1"/>
  <c r="J84" i="34"/>
  <c r="D85" i="34" s="1"/>
  <c r="E82" i="37"/>
  <c r="F82" i="37" s="1"/>
  <c r="J82" i="37"/>
  <c r="D83" i="37" s="1"/>
  <c r="G128" i="37"/>
  <c r="E85" i="36"/>
  <c r="F85" i="36" s="1"/>
  <c r="E84" i="35"/>
  <c r="F84" i="35" s="1"/>
  <c r="E85" i="34"/>
  <c r="F85" i="34" s="1"/>
  <c r="J80" i="33"/>
  <c r="D81" i="33" s="1"/>
  <c r="J85" i="36" l="1"/>
  <c r="D86" i="36" s="1"/>
  <c r="E86" i="36" s="1"/>
  <c r="F86" i="36" s="1"/>
  <c r="J80" i="38"/>
  <c r="D81" i="38" s="1"/>
  <c r="E83" i="37"/>
  <c r="F83" i="37" s="1"/>
  <c r="J84" i="35"/>
  <c r="D85" i="35" s="1"/>
  <c r="J85" i="34"/>
  <c r="D86" i="34" s="1"/>
  <c r="E81" i="33"/>
  <c r="F81" i="33" s="1"/>
  <c r="J81" i="33"/>
  <c r="D82" i="33" s="1"/>
  <c r="J88" i="32"/>
  <c r="D89" i="32" s="1"/>
  <c r="E89" i="32" s="1"/>
  <c r="F89" i="32" s="1"/>
  <c r="E81" i="38" l="1"/>
  <c r="F81" i="38" s="1"/>
  <c r="J81" i="38"/>
  <c r="D82" i="38" s="1"/>
  <c r="J83" i="37"/>
  <c r="D84" i="37" s="1"/>
  <c r="J86" i="36"/>
  <c r="D87" i="36" s="1"/>
  <c r="E85" i="35"/>
  <c r="F85" i="35" s="1"/>
  <c r="E86" i="34"/>
  <c r="F86" i="34" s="1"/>
  <c r="E82" i="33"/>
  <c r="F82" i="33" s="1"/>
  <c r="J89" i="32"/>
  <c r="D90" i="32" s="1"/>
  <c r="E90" i="32" s="1"/>
  <c r="F90" i="32" s="1"/>
  <c r="E82" i="38" l="1"/>
  <c r="F82" i="38" s="1"/>
  <c r="E84" i="37"/>
  <c r="F84" i="37" s="1"/>
  <c r="E87" i="36"/>
  <c r="F87" i="36" s="1"/>
  <c r="J85" i="35"/>
  <c r="D86" i="35" s="1"/>
  <c r="J86" i="34"/>
  <c r="D87" i="34" s="1"/>
  <c r="J82" i="33"/>
  <c r="D83" i="33" s="1"/>
  <c r="J90" i="32"/>
  <c r="D91" i="32" s="1"/>
  <c r="J82" i="38" l="1"/>
  <c r="D83" i="38" s="1"/>
  <c r="J84" i="37"/>
  <c r="D85" i="37" s="1"/>
  <c r="J87" i="36"/>
  <c r="D88" i="36" s="1"/>
  <c r="E86" i="35"/>
  <c r="F86" i="35" s="1"/>
  <c r="E87" i="34"/>
  <c r="F87" i="34" s="1"/>
  <c r="E83" i="33"/>
  <c r="F83" i="33" s="1"/>
  <c r="E91" i="32"/>
  <c r="F91" i="32" s="1"/>
  <c r="J86" i="35" l="1"/>
  <c r="D87" i="35" s="1"/>
  <c r="E87" i="35" s="1"/>
  <c r="F87" i="35" s="1"/>
  <c r="E83" i="38"/>
  <c r="F83" i="38" s="1"/>
  <c r="E85" i="37"/>
  <c r="F85" i="37" s="1"/>
  <c r="J85" i="37"/>
  <c r="D86" i="37" s="1"/>
  <c r="E88" i="36"/>
  <c r="F88" i="36" s="1"/>
  <c r="J87" i="34"/>
  <c r="D88" i="34" s="1"/>
  <c r="J83" i="33"/>
  <c r="D84" i="33" s="1"/>
  <c r="J91" i="32"/>
  <c r="D92" i="32" s="1"/>
  <c r="J87" i="35" l="1"/>
  <c r="D88" i="35" s="1"/>
  <c r="E88" i="35" s="1"/>
  <c r="F88" i="35" s="1"/>
  <c r="J83" i="38"/>
  <c r="D84" i="38" s="1"/>
  <c r="E86" i="37"/>
  <c r="F86" i="37" s="1"/>
  <c r="J86" i="37"/>
  <c r="D87" i="37" s="1"/>
  <c r="J88" i="36"/>
  <c r="D89" i="36" s="1"/>
  <c r="E88" i="34"/>
  <c r="F88" i="34" s="1"/>
  <c r="E84" i="33"/>
  <c r="F84" i="33" s="1"/>
  <c r="E92" i="32"/>
  <c r="F92" i="32" s="1"/>
  <c r="E84" i="38" l="1"/>
  <c r="F84" i="38" s="1"/>
  <c r="E87" i="37"/>
  <c r="F87" i="37" s="1"/>
  <c r="E89" i="36"/>
  <c r="F89" i="36" s="1"/>
  <c r="J89" i="36"/>
  <c r="D90" i="36" s="1"/>
  <c r="J88" i="35"/>
  <c r="D89" i="35" s="1"/>
  <c r="J88" i="34"/>
  <c r="D89" i="34" s="1"/>
  <c r="J84" i="33"/>
  <c r="D85" i="33" s="1"/>
  <c r="J92" i="32"/>
  <c r="D93" i="32" s="1"/>
  <c r="J84" i="38" l="1"/>
  <c r="D85" i="38" s="1"/>
  <c r="J87" i="37"/>
  <c r="D88" i="37" s="1"/>
  <c r="E90" i="36"/>
  <c r="F90" i="36" s="1"/>
  <c r="E89" i="35"/>
  <c r="F89" i="35" s="1"/>
  <c r="E89" i="34"/>
  <c r="F89" i="34" s="1"/>
  <c r="E85" i="33"/>
  <c r="F85" i="33" s="1"/>
  <c r="E93" i="32"/>
  <c r="F93" i="32" s="1"/>
  <c r="J89" i="35" l="1"/>
  <c r="D90" i="35" s="1"/>
  <c r="E85" i="38"/>
  <c r="F85" i="38" s="1"/>
  <c r="E88" i="37"/>
  <c r="F88" i="37" s="1"/>
  <c r="J90" i="36"/>
  <c r="D91" i="36" s="1"/>
  <c r="E90" i="35"/>
  <c r="F90" i="35" s="1"/>
  <c r="J89" i="34"/>
  <c r="D90" i="34" s="1"/>
  <c r="J85" i="33"/>
  <c r="D86" i="33" s="1"/>
  <c r="J93" i="32"/>
  <c r="D94" i="32" s="1"/>
  <c r="E94" i="32" s="1"/>
  <c r="F94" i="32" s="1"/>
  <c r="J90" i="35" l="1"/>
  <c r="D91" i="35" s="1"/>
  <c r="J85" i="38"/>
  <c r="D86" i="38" s="1"/>
  <c r="J88" i="37"/>
  <c r="D89" i="37" s="1"/>
  <c r="E91" i="36"/>
  <c r="F91" i="36" s="1"/>
  <c r="E91" i="35"/>
  <c r="F91" i="35" s="1"/>
  <c r="E90" i="34"/>
  <c r="F90" i="34" s="1"/>
  <c r="E86" i="33"/>
  <c r="F86" i="33" s="1"/>
  <c r="J94" i="32"/>
  <c r="D95" i="32" s="1"/>
  <c r="J91" i="35" l="1"/>
  <c r="D92" i="35" s="1"/>
  <c r="E86" i="38"/>
  <c r="F86" i="38" s="1"/>
  <c r="E89" i="37"/>
  <c r="F89" i="37" s="1"/>
  <c r="J89" i="37"/>
  <c r="D90" i="37" s="1"/>
  <c r="J91" i="36"/>
  <c r="D92" i="36" s="1"/>
  <c r="E92" i="35"/>
  <c r="F92" i="35" s="1"/>
  <c r="J90" i="34"/>
  <c r="D91" i="34" s="1"/>
  <c r="J86" i="33"/>
  <c r="D87" i="33" s="1"/>
  <c r="E95" i="32"/>
  <c r="F95" i="32" s="1"/>
  <c r="J86" i="38" l="1"/>
  <c r="D87" i="38" s="1"/>
  <c r="E90" i="37"/>
  <c r="F90" i="37" s="1"/>
  <c r="J90" i="37"/>
  <c r="D91" i="37" s="1"/>
  <c r="E92" i="36"/>
  <c r="F92" i="36" s="1"/>
  <c r="J92" i="35"/>
  <c r="D93" i="35" s="1"/>
  <c r="E91" i="34"/>
  <c r="F91" i="34" s="1"/>
  <c r="E87" i="33"/>
  <c r="F87" i="33" s="1"/>
  <c r="J95" i="32"/>
  <c r="D96" i="32" s="1"/>
  <c r="E87" i="38" l="1"/>
  <c r="F87" i="38" s="1"/>
  <c r="J87" i="38"/>
  <c r="D88" i="38" s="1"/>
  <c r="E91" i="37"/>
  <c r="F91" i="37" s="1"/>
  <c r="J92" i="36"/>
  <c r="D93" i="36" s="1"/>
  <c r="E93" i="35"/>
  <c r="F93" i="35" s="1"/>
  <c r="J91" i="34"/>
  <c r="D92" i="34" s="1"/>
  <c r="J87" i="33"/>
  <c r="D88" i="33" s="1"/>
  <c r="E96" i="32"/>
  <c r="F96" i="32" s="1"/>
  <c r="J93" i="35" l="1"/>
  <c r="D94" i="35" s="1"/>
  <c r="E88" i="38"/>
  <c r="F88" i="38" s="1"/>
  <c r="J91" i="37"/>
  <c r="D92" i="37" s="1"/>
  <c r="E93" i="36"/>
  <c r="F93" i="36" s="1"/>
  <c r="E94" i="35"/>
  <c r="F94" i="35" s="1"/>
  <c r="J94" i="35"/>
  <c r="D95" i="35" s="1"/>
  <c r="E92" i="34"/>
  <c r="F92" i="34" s="1"/>
  <c r="E88" i="33"/>
  <c r="F88" i="33" s="1"/>
  <c r="J96" i="32"/>
  <c r="D97" i="32" s="1"/>
  <c r="J88" i="38" l="1"/>
  <c r="D89" i="38" s="1"/>
  <c r="E92" i="37"/>
  <c r="F92" i="37" s="1"/>
  <c r="J93" i="36"/>
  <c r="D94" i="36" s="1"/>
  <c r="E95" i="35"/>
  <c r="F95" i="35" s="1"/>
  <c r="J92" i="34"/>
  <c r="D93" i="34" s="1"/>
  <c r="J88" i="33"/>
  <c r="D89" i="33" s="1"/>
  <c r="E97" i="32"/>
  <c r="F97" i="32" s="1"/>
  <c r="E89" i="38" l="1"/>
  <c r="F89" i="38" s="1"/>
  <c r="J92" i="37"/>
  <c r="D93" i="37" s="1"/>
  <c r="E94" i="36"/>
  <c r="F94" i="36" s="1"/>
  <c r="J94" i="36"/>
  <c r="D95" i="36" s="1"/>
  <c r="J95" i="35"/>
  <c r="D96" i="35" s="1"/>
  <c r="E93" i="34"/>
  <c r="F93" i="34" s="1"/>
  <c r="E89" i="33"/>
  <c r="F89" i="33" s="1"/>
  <c r="J97" i="32"/>
  <c r="D98" i="32" s="1"/>
  <c r="J93" i="34" l="1"/>
  <c r="D94" i="34" s="1"/>
  <c r="J89" i="38"/>
  <c r="D90" i="38" s="1"/>
  <c r="E93" i="37"/>
  <c r="F93" i="37" s="1"/>
  <c r="E95" i="36"/>
  <c r="F95" i="36" s="1"/>
  <c r="E96" i="35"/>
  <c r="F96" i="35" s="1"/>
  <c r="E94" i="34"/>
  <c r="F94" i="34" s="1"/>
  <c r="J89" i="33"/>
  <c r="D90" i="33" s="1"/>
  <c r="E98" i="32"/>
  <c r="F98" i="32" s="1"/>
  <c r="J95" i="36" l="1"/>
  <c r="D96" i="36" s="1"/>
  <c r="J93" i="37"/>
  <c r="D94" i="37" s="1"/>
  <c r="E90" i="38"/>
  <c r="F90" i="38" s="1"/>
  <c r="E94" i="37"/>
  <c r="F94" i="37" s="1"/>
  <c r="J94" i="37"/>
  <c r="D95" i="37" s="1"/>
  <c r="E96" i="36"/>
  <c r="F96" i="36" s="1"/>
  <c r="J96" i="35"/>
  <c r="D97" i="35" s="1"/>
  <c r="J94" i="34"/>
  <c r="D95" i="34" s="1"/>
  <c r="E90" i="33"/>
  <c r="F90" i="33" s="1"/>
  <c r="J98" i="32"/>
  <c r="D99" i="32" s="1"/>
  <c r="J90" i="33" l="1"/>
  <c r="D91" i="33" s="1"/>
  <c r="J90" i="38"/>
  <c r="D91" i="38" s="1"/>
  <c r="E95" i="37"/>
  <c r="F95" i="37" s="1"/>
  <c r="J96" i="36"/>
  <c r="D97" i="36" s="1"/>
  <c r="E97" i="35"/>
  <c r="F97" i="35" s="1"/>
  <c r="E95" i="34"/>
  <c r="F95" i="34" s="1"/>
  <c r="J95" i="34"/>
  <c r="D96" i="34" s="1"/>
  <c r="E91" i="33"/>
  <c r="F91" i="33" s="1"/>
  <c r="E99" i="32"/>
  <c r="F99" i="32" s="1"/>
  <c r="J91" i="33" l="1"/>
  <c r="D92" i="33" s="1"/>
  <c r="E92" i="33" s="1"/>
  <c r="F92" i="33" s="1"/>
  <c r="E91" i="38"/>
  <c r="F91" i="38" s="1"/>
  <c r="J95" i="37"/>
  <c r="D96" i="37" s="1"/>
  <c r="E97" i="36"/>
  <c r="F97" i="36" s="1"/>
  <c r="J97" i="35"/>
  <c r="D98" i="35" s="1"/>
  <c r="E96" i="34"/>
  <c r="F96" i="34" s="1"/>
  <c r="J99" i="32"/>
  <c r="D100" i="32" s="1"/>
  <c r="J97" i="36" l="1"/>
  <c r="D98" i="36" s="1"/>
  <c r="E98" i="36" s="1"/>
  <c r="F98" i="36" s="1"/>
  <c r="J96" i="34"/>
  <c r="D97" i="34" s="1"/>
  <c r="E97" i="34" s="1"/>
  <c r="F97" i="34" s="1"/>
  <c r="J91" i="38"/>
  <c r="D92" i="38" s="1"/>
  <c r="E96" i="37"/>
  <c r="F96" i="37" s="1"/>
  <c r="E98" i="35"/>
  <c r="F98" i="35" s="1"/>
  <c r="J98" i="35"/>
  <c r="D99" i="35" s="1"/>
  <c r="J92" i="33"/>
  <c r="D93" i="33" s="1"/>
  <c r="E100" i="32"/>
  <c r="F100" i="32" s="1"/>
  <c r="E92" i="38" l="1"/>
  <c r="F92" i="38" s="1"/>
  <c r="J96" i="37"/>
  <c r="D97" i="37" s="1"/>
  <c r="J98" i="36"/>
  <c r="D99" i="36" s="1"/>
  <c r="E99" i="35"/>
  <c r="F99" i="35" s="1"/>
  <c r="J97" i="34"/>
  <c r="D98" i="34" s="1"/>
  <c r="E93" i="33"/>
  <c r="F93" i="33" s="1"/>
  <c r="J100" i="32"/>
  <c r="D101" i="32" s="1"/>
  <c r="J99" i="35" l="1"/>
  <c r="D100" i="35" s="1"/>
  <c r="E100" i="35" s="1"/>
  <c r="F100" i="35" s="1"/>
  <c r="J92" i="38"/>
  <c r="D93" i="38" s="1"/>
  <c r="E97" i="37"/>
  <c r="F97" i="37" s="1"/>
  <c r="E99" i="36"/>
  <c r="F99" i="36" s="1"/>
  <c r="E98" i="34"/>
  <c r="F98" i="34" s="1"/>
  <c r="J93" i="33"/>
  <c r="D94" i="33" s="1"/>
  <c r="E101" i="32"/>
  <c r="F101" i="32" s="1"/>
  <c r="J97" i="37" l="1"/>
  <c r="D98" i="37" s="1"/>
  <c r="E93" i="38"/>
  <c r="F93" i="38" s="1"/>
  <c r="E98" i="37"/>
  <c r="F98" i="37" s="1"/>
  <c r="J98" i="37"/>
  <c r="D99" i="37" s="1"/>
  <c r="J99" i="36"/>
  <c r="D100" i="36" s="1"/>
  <c r="J100" i="35"/>
  <c r="D101" i="35" s="1"/>
  <c r="J98" i="34"/>
  <c r="D99" i="34" s="1"/>
  <c r="E94" i="33"/>
  <c r="F94" i="33" s="1"/>
  <c r="J101" i="32"/>
  <c r="D102" i="32" s="1"/>
  <c r="J94" i="33" l="1"/>
  <c r="D95" i="33" s="1"/>
  <c r="J93" i="38"/>
  <c r="D94" i="38" s="1"/>
  <c r="E99" i="37"/>
  <c r="F99" i="37" s="1"/>
  <c r="E100" i="36"/>
  <c r="F100" i="36" s="1"/>
  <c r="E101" i="35"/>
  <c r="F101" i="35" s="1"/>
  <c r="E99" i="34"/>
  <c r="F99" i="34" s="1"/>
  <c r="E95" i="33"/>
  <c r="F95" i="33" s="1"/>
  <c r="E102" i="32"/>
  <c r="F102" i="32" s="1"/>
  <c r="J99" i="34" l="1"/>
  <c r="D100" i="34" s="1"/>
  <c r="J95" i="33"/>
  <c r="D96" i="33" s="1"/>
  <c r="E96" i="33" s="1"/>
  <c r="F96" i="33" s="1"/>
  <c r="E94" i="38"/>
  <c r="F94" i="38" s="1"/>
  <c r="J99" i="37"/>
  <c r="D100" i="37" s="1"/>
  <c r="J100" i="36"/>
  <c r="D101" i="36" s="1"/>
  <c r="J101" i="35"/>
  <c r="D102" i="35" s="1"/>
  <c r="E100" i="34"/>
  <c r="F100" i="34" s="1"/>
  <c r="J102" i="32"/>
  <c r="D103" i="32" s="1"/>
  <c r="J100" i="34" l="1"/>
  <c r="D101" i="34" s="1"/>
  <c r="J94" i="38"/>
  <c r="D95" i="38" s="1"/>
  <c r="E100" i="37"/>
  <c r="F100" i="37" s="1"/>
  <c r="J100" i="37"/>
  <c r="D101" i="37" s="1"/>
  <c r="E101" i="36"/>
  <c r="F101" i="36" s="1"/>
  <c r="E102" i="35"/>
  <c r="F102" i="35" s="1"/>
  <c r="E101" i="34"/>
  <c r="F101" i="34" s="1"/>
  <c r="J96" i="33"/>
  <c r="D97" i="33" s="1"/>
  <c r="E103" i="32"/>
  <c r="F103" i="32" s="1"/>
  <c r="J101" i="34" l="1"/>
  <c r="D102" i="34" s="1"/>
  <c r="E95" i="38"/>
  <c r="F95" i="38" s="1"/>
  <c r="E101" i="37"/>
  <c r="F101" i="37" s="1"/>
  <c r="J101" i="37"/>
  <c r="D102" i="37" s="1"/>
  <c r="J101" i="36"/>
  <c r="D102" i="36" s="1"/>
  <c r="J102" i="35"/>
  <c r="D103" i="35" s="1"/>
  <c r="E102" i="34"/>
  <c r="F102" i="34" s="1"/>
  <c r="E97" i="33"/>
  <c r="F97" i="33" s="1"/>
  <c r="J103" i="32"/>
  <c r="D104" i="32" s="1"/>
  <c r="J97" i="33" l="1"/>
  <c r="D98" i="33" s="1"/>
  <c r="E98" i="33" s="1"/>
  <c r="F98" i="33" s="1"/>
  <c r="J95" i="38"/>
  <c r="D96" i="38" s="1"/>
  <c r="E102" i="37"/>
  <c r="F102" i="37" s="1"/>
  <c r="J102" i="37"/>
  <c r="D103" i="37" s="1"/>
  <c r="E102" i="36"/>
  <c r="F102" i="36" s="1"/>
  <c r="E103" i="35"/>
  <c r="F103" i="35" s="1"/>
  <c r="J102" i="34"/>
  <c r="D103" i="34" s="1"/>
  <c r="E104" i="32"/>
  <c r="F104" i="32" s="1"/>
  <c r="J102" i="36" l="1"/>
  <c r="D103" i="36" s="1"/>
  <c r="E96" i="38"/>
  <c r="F96" i="38" s="1"/>
  <c r="E103" i="37"/>
  <c r="F103" i="37" s="1"/>
  <c r="E103" i="36"/>
  <c r="F103" i="36" s="1"/>
  <c r="J103" i="35"/>
  <c r="D104" i="35" s="1"/>
  <c r="E103" i="34"/>
  <c r="F103" i="34" s="1"/>
  <c r="J98" i="33"/>
  <c r="D99" i="33" s="1"/>
  <c r="J104" i="32"/>
  <c r="D105" i="32" s="1"/>
  <c r="E105" i="32" s="1"/>
  <c r="F105" i="32" s="1"/>
  <c r="J96" i="38" l="1"/>
  <c r="D97" i="38" s="1"/>
  <c r="J103" i="37"/>
  <c r="D104" i="37" s="1"/>
  <c r="J103" i="36"/>
  <c r="D104" i="36" s="1"/>
  <c r="E104" i="35"/>
  <c r="F104" i="35" s="1"/>
  <c r="J103" i="34"/>
  <c r="D104" i="34" s="1"/>
  <c r="E99" i="33"/>
  <c r="F99" i="33" s="1"/>
  <c r="J105" i="32"/>
  <c r="D106" i="32" s="1"/>
  <c r="J99" i="33" l="1"/>
  <c r="D100" i="33" s="1"/>
  <c r="E97" i="38"/>
  <c r="F97" i="38" s="1"/>
  <c r="E104" i="37"/>
  <c r="F104" i="37" s="1"/>
  <c r="E104" i="36"/>
  <c r="F104" i="36" s="1"/>
  <c r="J104" i="35"/>
  <c r="D105" i="35" s="1"/>
  <c r="E104" i="34"/>
  <c r="F104" i="34" s="1"/>
  <c r="E100" i="33"/>
  <c r="F100" i="33" s="1"/>
  <c r="E106" i="32"/>
  <c r="F106" i="32" s="1"/>
  <c r="J97" i="38" l="1"/>
  <c r="D98" i="38" s="1"/>
  <c r="J104" i="37"/>
  <c r="D105" i="37" s="1"/>
  <c r="J104" i="36"/>
  <c r="D105" i="36" s="1"/>
  <c r="E105" i="35"/>
  <c r="F105" i="35" s="1"/>
  <c r="J104" i="34"/>
  <c r="D105" i="34" s="1"/>
  <c r="J100" i="33"/>
  <c r="D101" i="33" s="1"/>
  <c r="J106" i="32"/>
  <c r="D107" i="32" s="1"/>
  <c r="J105" i="35" l="1"/>
  <c r="D106" i="35" s="1"/>
  <c r="E106" i="35" s="1"/>
  <c r="F106" i="35" s="1"/>
  <c r="E98" i="38"/>
  <c r="F98" i="38" s="1"/>
  <c r="E105" i="37"/>
  <c r="F105" i="37" s="1"/>
  <c r="J105" i="37"/>
  <c r="D106" i="37" s="1"/>
  <c r="E105" i="36"/>
  <c r="F105" i="36" s="1"/>
  <c r="E105" i="34"/>
  <c r="F105" i="34" s="1"/>
  <c r="E101" i="33"/>
  <c r="F101" i="33" s="1"/>
  <c r="J101" i="33"/>
  <c r="D102" i="33" s="1"/>
  <c r="E107" i="32"/>
  <c r="F107" i="32" s="1"/>
  <c r="J106" i="35" l="1"/>
  <c r="D107" i="35" s="1"/>
  <c r="E107" i="35" s="1"/>
  <c r="F107" i="35" s="1"/>
  <c r="J105" i="36"/>
  <c r="D106" i="36" s="1"/>
  <c r="E106" i="36" s="1"/>
  <c r="F106" i="36" s="1"/>
  <c r="J98" i="38"/>
  <c r="D99" i="38" s="1"/>
  <c r="E106" i="37"/>
  <c r="F106" i="37" s="1"/>
  <c r="J106" i="37"/>
  <c r="D107" i="37" s="1"/>
  <c r="J105" i="34"/>
  <c r="D106" i="34" s="1"/>
  <c r="E102" i="33"/>
  <c r="F102" i="33" s="1"/>
  <c r="J107" i="32"/>
  <c r="D108" i="32" s="1"/>
  <c r="E99" i="38" l="1"/>
  <c r="F99" i="38" s="1"/>
  <c r="E107" i="37"/>
  <c r="F107" i="37" s="1"/>
  <c r="J107" i="37"/>
  <c r="D108" i="37" s="1"/>
  <c r="J106" i="36"/>
  <c r="D107" i="36" s="1"/>
  <c r="J107" i="35"/>
  <c r="D108" i="35" s="1"/>
  <c r="E106" i="34"/>
  <c r="F106" i="34" s="1"/>
  <c r="J102" i="33"/>
  <c r="D103" i="33" s="1"/>
  <c r="E108" i="32"/>
  <c r="F108" i="32" s="1"/>
  <c r="J99" i="38" l="1"/>
  <c r="D100" i="38" s="1"/>
  <c r="E108" i="37"/>
  <c r="F108" i="37" s="1"/>
  <c r="E107" i="36"/>
  <c r="F107" i="36" s="1"/>
  <c r="E108" i="35"/>
  <c r="F108" i="35" s="1"/>
  <c r="J106" i="34"/>
  <c r="D107" i="34" s="1"/>
  <c r="E103" i="33"/>
  <c r="F103" i="33" s="1"/>
  <c r="J108" i="32"/>
  <c r="D109" i="32" s="1"/>
  <c r="E109" i="32" s="1"/>
  <c r="F109" i="32" s="1"/>
  <c r="E100" i="38" l="1"/>
  <c r="F100" i="38" s="1"/>
  <c r="J108" i="37"/>
  <c r="D109" i="37" s="1"/>
  <c r="J107" i="36"/>
  <c r="D108" i="36" s="1"/>
  <c r="J108" i="35"/>
  <c r="D109" i="35" s="1"/>
  <c r="E107" i="34"/>
  <c r="F107" i="34" s="1"/>
  <c r="J103" i="33"/>
  <c r="D104" i="33" s="1"/>
  <c r="J109" i="32"/>
  <c r="D110" i="32" s="1"/>
  <c r="J100" i="38" l="1"/>
  <c r="D101" i="38" s="1"/>
  <c r="E109" i="37"/>
  <c r="F109" i="37" s="1"/>
  <c r="J109" i="37"/>
  <c r="D110" i="37" s="1"/>
  <c r="E108" i="36"/>
  <c r="F108" i="36" s="1"/>
  <c r="E109" i="35"/>
  <c r="F109" i="35" s="1"/>
  <c r="J107" i="34"/>
  <c r="D108" i="34" s="1"/>
  <c r="E104" i="33"/>
  <c r="F104" i="33" s="1"/>
  <c r="E110" i="32"/>
  <c r="F110" i="32" s="1"/>
  <c r="J109" i="35" l="1"/>
  <c r="D110" i="35" s="1"/>
  <c r="J108" i="36"/>
  <c r="D109" i="36" s="1"/>
  <c r="E109" i="36" s="1"/>
  <c r="F109" i="36" s="1"/>
  <c r="E101" i="38"/>
  <c r="F101" i="38" s="1"/>
  <c r="E110" i="37"/>
  <c r="F110" i="37" s="1"/>
  <c r="E110" i="35"/>
  <c r="F110" i="35" s="1"/>
  <c r="E108" i="34"/>
  <c r="F108" i="34" s="1"/>
  <c r="J104" i="33"/>
  <c r="D105" i="33" s="1"/>
  <c r="J110" i="32"/>
  <c r="D111" i="32" s="1"/>
  <c r="E111" i="32" s="1"/>
  <c r="F111" i="32" s="1"/>
  <c r="J110" i="35" l="1"/>
  <c r="D111" i="35" s="1"/>
  <c r="J108" i="34"/>
  <c r="D109" i="34" s="1"/>
  <c r="J101" i="38"/>
  <c r="D102" i="38" s="1"/>
  <c r="J110" i="37"/>
  <c r="D111" i="37" s="1"/>
  <c r="J109" i="36"/>
  <c r="D110" i="36" s="1"/>
  <c r="E111" i="35"/>
  <c r="F111" i="35" s="1"/>
  <c r="E109" i="34"/>
  <c r="F109" i="34" s="1"/>
  <c r="E105" i="33"/>
  <c r="F105" i="33" s="1"/>
  <c r="J111" i="32"/>
  <c r="D112" i="32" s="1"/>
  <c r="J105" i="33" l="1"/>
  <c r="D106" i="33" s="1"/>
  <c r="J109" i="34"/>
  <c r="D110" i="34" s="1"/>
  <c r="E102" i="38"/>
  <c r="F102" i="38" s="1"/>
  <c r="E111" i="37"/>
  <c r="F111" i="37" s="1"/>
  <c r="E110" i="36"/>
  <c r="F110" i="36" s="1"/>
  <c r="J111" i="35"/>
  <c r="D112" i="35" s="1"/>
  <c r="E110" i="34"/>
  <c r="F110" i="34" s="1"/>
  <c r="E106" i="33"/>
  <c r="F106" i="33" s="1"/>
  <c r="E112" i="32"/>
  <c r="F112" i="32" s="1"/>
  <c r="J111" i="37" l="1"/>
  <c r="D112" i="37" s="1"/>
  <c r="J102" i="38"/>
  <c r="D103" i="38" s="1"/>
  <c r="E112" i="37"/>
  <c r="F112" i="37" s="1"/>
  <c r="J110" i="36"/>
  <c r="D111" i="36" s="1"/>
  <c r="E112" i="35"/>
  <c r="F112" i="35" s="1"/>
  <c r="J110" i="34"/>
  <c r="D111" i="34" s="1"/>
  <c r="J106" i="33"/>
  <c r="D107" i="33" s="1"/>
  <c r="J112" i="32"/>
  <c r="D113" i="32" s="1"/>
  <c r="E103" i="38" l="1"/>
  <c r="F103" i="38" s="1"/>
  <c r="J112" i="37"/>
  <c r="D113" i="37" s="1"/>
  <c r="E111" i="36"/>
  <c r="F111" i="36" s="1"/>
  <c r="J112" i="35"/>
  <c r="D113" i="35" s="1"/>
  <c r="E111" i="34"/>
  <c r="F111" i="34" s="1"/>
  <c r="E107" i="33"/>
  <c r="F107" i="33" s="1"/>
  <c r="E113" i="32"/>
  <c r="F113" i="32" s="1"/>
  <c r="J107" i="33" l="1"/>
  <c r="D108" i="33" s="1"/>
  <c r="J103" i="38"/>
  <c r="D104" i="38" s="1"/>
  <c r="E113" i="37"/>
  <c r="F113" i="37" s="1"/>
  <c r="J113" i="37"/>
  <c r="D114" i="37" s="1"/>
  <c r="J111" i="36"/>
  <c r="D112" i="36" s="1"/>
  <c r="E113" i="35"/>
  <c r="F113" i="35" s="1"/>
  <c r="J111" i="34"/>
  <c r="D112" i="34" s="1"/>
  <c r="E108" i="33"/>
  <c r="F108" i="33" s="1"/>
  <c r="J113" i="32"/>
  <c r="D114" i="32" s="1"/>
  <c r="J113" i="35" l="1"/>
  <c r="D114" i="35" s="1"/>
  <c r="E104" i="38"/>
  <c r="F104" i="38" s="1"/>
  <c r="E114" i="37"/>
  <c r="F114" i="37" s="1"/>
  <c r="E112" i="36"/>
  <c r="F112" i="36" s="1"/>
  <c r="E114" i="35"/>
  <c r="F114" i="35" s="1"/>
  <c r="E112" i="34"/>
  <c r="F112" i="34" s="1"/>
  <c r="J108" i="33"/>
  <c r="D109" i="33" s="1"/>
  <c r="E114" i="32"/>
  <c r="F114" i="32" s="1"/>
  <c r="J114" i="32" l="1"/>
  <c r="D115" i="32" s="1"/>
  <c r="J104" i="38"/>
  <c r="D105" i="38" s="1"/>
  <c r="J114" i="37"/>
  <c r="D115" i="37" s="1"/>
  <c r="J112" i="36"/>
  <c r="D113" i="36" s="1"/>
  <c r="J114" i="35"/>
  <c r="D115" i="35" s="1"/>
  <c r="J112" i="34"/>
  <c r="D113" i="34" s="1"/>
  <c r="E109" i="33"/>
  <c r="F109" i="33" s="1"/>
  <c r="E115" i="32"/>
  <c r="F115" i="32" s="1"/>
  <c r="E105" i="38" l="1"/>
  <c r="F105" i="38" s="1"/>
  <c r="E115" i="37"/>
  <c r="F115" i="37" s="1"/>
  <c r="J115" i="37"/>
  <c r="D116" i="37" s="1"/>
  <c r="E113" i="36"/>
  <c r="F113" i="36" s="1"/>
  <c r="E115" i="35"/>
  <c r="F115" i="35" s="1"/>
  <c r="E113" i="34"/>
  <c r="F113" i="34" s="1"/>
  <c r="J109" i="33"/>
  <c r="D110" i="33" s="1"/>
  <c r="J115" i="32"/>
  <c r="D116" i="32" s="1"/>
  <c r="E116" i="32" s="1"/>
  <c r="F116" i="32" s="1"/>
  <c r="J105" i="38" l="1"/>
  <c r="D106" i="38" s="1"/>
  <c r="E106" i="38" s="1"/>
  <c r="F106" i="38" s="1"/>
  <c r="J115" i="35"/>
  <c r="D116" i="35" s="1"/>
  <c r="J113" i="34"/>
  <c r="D114" i="34" s="1"/>
  <c r="E114" i="34" s="1"/>
  <c r="F114" i="34" s="1"/>
  <c r="E116" i="37"/>
  <c r="F116" i="37" s="1"/>
  <c r="J113" i="36"/>
  <c r="D114" i="36" s="1"/>
  <c r="E116" i="35"/>
  <c r="F116" i="35" s="1"/>
  <c r="E110" i="33"/>
  <c r="F110" i="33" s="1"/>
  <c r="J116" i="32"/>
  <c r="D117" i="32" s="1"/>
  <c r="J116" i="35" l="1"/>
  <c r="D117" i="35" s="1"/>
  <c r="E117" i="35" s="1"/>
  <c r="F117" i="35" s="1"/>
  <c r="J106" i="38"/>
  <c r="D107" i="38" s="1"/>
  <c r="J116" i="37"/>
  <c r="D117" i="37" s="1"/>
  <c r="E114" i="36"/>
  <c r="F114" i="36" s="1"/>
  <c r="J114" i="34"/>
  <c r="D115" i="34" s="1"/>
  <c r="J110" i="33"/>
  <c r="D111" i="33" s="1"/>
  <c r="E117" i="32"/>
  <c r="F117" i="32" s="1"/>
  <c r="J117" i="35" l="1"/>
  <c r="D118" i="35" s="1"/>
  <c r="E107" i="38"/>
  <c r="F107" i="38" s="1"/>
  <c r="J107" i="38"/>
  <c r="D108" i="38" s="1"/>
  <c r="E117" i="37"/>
  <c r="F117" i="37" s="1"/>
  <c r="J117" i="37"/>
  <c r="D118" i="37" s="1"/>
  <c r="J114" i="36"/>
  <c r="D115" i="36" s="1"/>
  <c r="E115" i="34"/>
  <c r="F115" i="34" s="1"/>
  <c r="E111" i="33"/>
  <c r="F111" i="33" s="1"/>
  <c r="J117" i="32"/>
  <c r="D118" i="32" s="1"/>
  <c r="J111" i="33" l="1"/>
  <c r="D112" i="33" s="1"/>
  <c r="E112" i="33" s="1"/>
  <c r="F112" i="33" s="1"/>
  <c r="E118" i="35"/>
  <c r="F118" i="35" s="1"/>
  <c r="J115" i="34"/>
  <c r="D116" i="34" s="1"/>
  <c r="E108" i="38"/>
  <c r="F108" i="38" s="1"/>
  <c r="E118" i="37"/>
  <c r="F118" i="37" s="1"/>
  <c r="E115" i="36"/>
  <c r="F115" i="36" s="1"/>
  <c r="E116" i="34"/>
  <c r="F116" i="34" s="1"/>
  <c r="E118" i="32"/>
  <c r="F118" i="32" s="1"/>
  <c r="J118" i="32" l="1"/>
  <c r="D119" i="32" s="1"/>
  <c r="J118" i="35"/>
  <c r="D119" i="35" s="1"/>
  <c r="E119" i="35" s="1"/>
  <c r="F119" i="35" s="1"/>
  <c r="J119" i="35"/>
  <c r="D120" i="35" s="1"/>
  <c r="E120" i="35" s="1"/>
  <c r="F120" i="35" s="1"/>
  <c r="J118" i="37"/>
  <c r="D119" i="37" s="1"/>
  <c r="E119" i="37" s="1"/>
  <c r="F119" i="37" s="1"/>
  <c r="J108" i="38"/>
  <c r="D109" i="38" s="1"/>
  <c r="J115" i="36"/>
  <c r="D116" i="36" s="1"/>
  <c r="J116" i="34"/>
  <c r="D117" i="34" s="1"/>
  <c r="J112" i="33"/>
  <c r="D113" i="33" s="1"/>
  <c r="E119" i="32"/>
  <c r="F119" i="32" s="1"/>
  <c r="E109" i="38" l="1"/>
  <c r="F109" i="38" s="1"/>
  <c r="J119" i="37"/>
  <c r="D120" i="37" s="1"/>
  <c r="E116" i="36"/>
  <c r="F116" i="36" s="1"/>
  <c r="J120" i="35"/>
  <c r="D121" i="35" s="1"/>
  <c r="E117" i="34"/>
  <c r="F117" i="34" s="1"/>
  <c r="E113" i="33"/>
  <c r="F113" i="33" s="1"/>
  <c r="J119" i="32"/>
  <c r="D120" i="32" s="1"/>
  <c r="J109" i="38" l="1"/>
  <c r="D110" i="38" s="1"/>
  <c r="E120" i="37"/>
  <c r="F120" i="37" s="1"/>
  <c r="J116" i="36"/>
  <c r="D117" i="36" s="1"/>
  <c r="E121" i="35"/>
  <c r="F121" i="35" s="1"/>
  <c r="J117" i="34"/>
  <c r="D118" i="34" s="1"/>
  <c r="J113" i="33"/>
  <c r="D114" i="33" s="1"/>
  <c r="E120" i="32"/>
  <c r="F120" i="32" s="1"/>
  <c r="E110" i="38" l="1"/>
  <c r="F110" i="38" s="1"/>
  <c r="J120" i="37"/>
  <c r="D121" i="37" s="1"/>
  <c r="E117" i="36"/>
  <c r="F117" i="36" s="1"/>
  <c r="J121" i="35"/>
  <c r="D122" i="35" s="1"/>
  <c r="E118" i="34"/>
  <c r="F118" i="34" s="1"/>
  <c r="E114" i="33"/>
  <c r="F114" i="33" s="1"/>
  <c r="J120" i="32"/>
  <c r="D121" i="32" s="1"/>
  <c r="J114" i="33" l="1"/>
  <c r="D115" i="33" s="1"/>
  <c r="J110" i="38"/>
  <c r="D111" i="38" s="1"/>
  <c r="E121" i="37"/>
  <c r="F121" i="37" s="1"/>
  <c r="J117" i="36"/>
  <c r="D118" i="36" s="1"/>
  <c r="E122" i="35"/>
  <c r="F122" i="35" s="1"/>
  <c r="J118" i="34"/>
  <c r="D119" i="34" s="1"/>
  <c r="E115" i="33"/>
  <c r="F115" i="33" s="1"/>
  <c r="J115" i="33"/>
  <c r="D116" i="33" s="1"/>
  <c r="E121" i="32"/>
  <c r="F121" i="32" s="1"/>
  <c r="J121" i="37" l="1"/>
  <c r="D122" i="37" s="1"/>
  <c r="E122" i="37" s="1"/>
  <c r="F122" i="37" s="1"/>
  <c r="J122" i="35"/>
  <c r="D123" i="35" s="1"/>
  <c r="E111" i="38"/>
  <c r="F111" i="38" s="1"/>
  <c r="E118" i="36"/>
  <c r="F118" i="36" s="1"/>
  <c r="E119" i="34"/>
  <c r="F119" i="34" s="1"/>
  <c r="E116" i="33"/>
  <c r="F116" i="33" s="1"/>
  <c r="J121" i="32"/>
  <c r="D122" i="32" s="1"/>
  <c r="J118" i="36" l="1"/>
  <c r="D119" i="36" s="1"/>
  <c r="J122" i="37"/>
  <c r="D123" i="37" s="1"/>
  <c r="E123" i="35"/>
  <c r="F123" i="35" s="1"/>
  <c r="J119" i="34"/>
  <c r="D120" i="34" s="1"/>
  <c r="E120" i="34" s="1"/>
  <c r="F120" i="34" s="1"/>
  <c r="J111" i="38"/>
  <c r="D112" i="38" s="1"/>
  <c r="E119" i="36"/>
  <c r="F119" i="36" s="1"/>
  <c r="J116" i="33"/>
  <c r="D117" i="33" s="1"/>
  <c r="E122" i="32"/>
  <c r="F122" i="32" s="1"/>
  <c r="J119" i="36" l="1"/>
  <c r="D120" i="36" s="1"/>
  <c r="E120" i="36" s="1"/>
  <c r="E123" i="37"/>
  <c r="F123" i="37" s="1"/>
  <c r="J123" i="35"/>
  <c r="D124" i="35" s="1"/>
  <c r="E124" i="35" s="1"/>
  <c r="F124" i="35" s="1"/>
  <c r="E112" i="38"/>
  <c r="F112" i="38" s="1"/>
  <c r="J120" i="34"/>
  <c r="D121" i="34" s="1"/>
  <c r="E117" i="33"/>
  <c r="F117" i="33" s="1"/>
  <c r="J117" i="33"/>
  <c r="D118" i="33" s="1"/>
  <c r="J122" i="32"/>
  <c r="D123" i="32" s="1"/>
  <c r="J124" i="35" l="1"/>
  <c r="D125" i="35" s="1"/>
  <c r="F120" i="36"/>
  <c r="J120" i="36"/>
  <c r="D121" i="36" s="1"/>
  <c r="J123" i="37"/>
  <c r="D124" i="37" s="1"/>
  <c r="E124" i="37" s="1"/>
  <c r="F124" i="37" s="1"/>
  <c r="J112" i="38"/>
  <c r="D113" i="38" s="1"/>
  <c r="J124" i="37"/>
  <c r="D125" i="37" s="1"/>
  <c r="E121" i="36"/>
  <c r="F121" i="36" s="1"/>
  <c r="J121" i="36"/>
  <c r="D122" i="36" s="1"/>
  <c r="E125" i="35"/>
  <c r="F125" i="35" s="1"/>
  <c r="E121" i="34"/>
  <c r="F121" i="34" s="1"/>
  <c r="E118" i="33"/>
  <c r="F118" i="33" s="1"/>
  <c r="E123" i="32"/>
  <c r="F123" i="32" s="1"/>
  <c r="J125" i="35" l="1"/>
  <c r="D126" i="35" s="1"/>
  <c r="E113" i="38"/>
  <c r="F113" i="38" s="1"/>
  <c r="E125" i="37"/>
  <c r="F125" i="37" s="1"/>
  <c r="E122" i="36"/>
  <c r="F122" i="36" s="1"/>
  <c r="E126" i="35"/>
  <c r="F126" i="35" s="1"/>
  <c r="J121" i="34"/>
  <c r="D122" i="34" s="1"/>
  <c r="J118" i="33"/>
  <c r="D119" i="33" s="1"/>
  <c r="J123" i="32"/>
  <c r="D124" i="32" s="1"/>
  <c r="J126" i="35" l="1"/>
  <c r="D127" i="35" s="1"/>
  <c r="J125" i="37"/>
  <c r="D126" i="37" s="1"/>
  <c r="J126" i="37" s="1"/>
  <c r="D127" i="37" s="1"/>
  <c r="J113" i="38"/>
  <c r="D114" i="38" s="1"/>
  <c r="E126" i="37"/>
  <c r="F126" i="37" s="1"/>
  <c r="J122" i="36"/>
  <c r="D123" i="36" s="1"/>
  <c r="E127" i="35"/>
  <c r="F127" i="35" s="1"/>
  <c r="E122" i="34"/>
  <c r="F122" i="34" s="1"/>
  <c r="E119" i="33"/>
  <c r="F119" i="33" s="1"/>
  <c r="E124" i="32"/>
  <c r="F124" i="32" s="1"/>
  <c r="J127" i="35" l="1"/>
  <c r="D128" i="35" s="1"/>
  <c r="J119" i="33"/>
  <c r="D120" i="33" s="1"/>
  <c r="E120" i="33" s="1"/>
  <c r="F120" i="33" s="1"/>
  <c r="E114" i="38"/>
  <c r="F114" i="38" s="1"/>
  <c r="E127" i="37"/>
  <c r="F127" i="37" s="1"/>
  <c r="E123" i="36"/>
  <c r="F123" i="36" s="1"/>
  <c r="E128" i="35"/>
  <c r="F128" i="35" s="1"/>
  <c r="J122" i="34"/>
  <c r="D123" i="34" s="1"/>
  <c r="J124" i="32"/>
  <c r="D125" i="32" s="1"/>
  <c r="I9" i="17"/>
  <c r="I8" i="17"/>
  <c r="I7" i="17"/>
  <c r="E9" i="17"/>
  <c r="E8" i="17"/>
  <c r="E7" i="17"/>
  <c r="F9" i="17"/>
  <c r="F8" i="17"/>
  <c r="F7" i="17"/>
  <c r="G8" i="17"/>
  <c r="D10" i="31"/>
  <c r="I9" i="31"/>
  <c r="G11" i="30"/>
  <c r="G12" i="30" s="1"/>
  <c r="D10" i="30"/>
  <c r="I9" i="30"/>
  <c r="D10" i="28"/>
  <c r="E10" i="28" s="1"/>
  <c r="I9" i="28"/>
  <c r="D10" i="27"/>
  <c r="E10" i="27" s="1"/>
  <c r="I9" i="27"/>
  <c r="B12" i="17"/>
  <c r="B11" i="17"/>
  <c r="B10" i="17"/>
  <c r="B9" i="17"/>
  <c r="G7" i="17"/>
  <c r="B7" i="17" s="1"/>
  <c r="D10" i="12"/>
  <c r="F10" i="12" s="1"/>
  <c r="I9" i="12"/>
  <c r="F10" i="28" l="1"/>
  <c r="J10" i="28"/>
  <c r="D11" i="28" s="1"/>
  <c r="E11" i="28" s="1"/>
  <c r="J11" i="28" s="1"/>
  <c r="D12" i="28" s="1"/>
  <c r="J123" i="36"/>
  <c r="D124" i="36" s="1"/>
  <c r="E124" i="36" s="1"/>
  <c r="F124" i="36" s="1"/>
  <c r="J114" i="38"/>
  <c r="D115" i="38" s="1"/>
  <c r="J127" i="37"/>
  <c r="D128" i="37" s="1"/>
  <c r="J128" i="35"/>
  <c r="D129" i="35" s="1"/>
  <c r="E123" i="34"/>
  <c r="F123" i="34" s="1"/>
  <c r="J120" i="33"/>
  <c r="D121" i="33" s="1"/>
  <c r="E10" i="30"/>
  <c r="J10" i="30" s="1"/>
  <c r="D11" i="30" s="1"/>
  <c r="E11" i="30" s="1"/>
  <c r="F11" i="30" s="1"/>
  <c r="E125" i="32"/>
  <c r="F125" i="32" s="1"/>
  <c r="E10" i="31"/>
  <c r="F10" i="30"/>
  <c r="G13" i="30"/>
  <c r="F10" i="27"/>
  <c r="J10" i="27"/>
  <c r="D11" i="27" s="1"/>
  <c r="H21" i="17"/>
  <c r="H16" i="17"/>
  <c r="J10" i="12"/>
  <c r="K145" i="17"/>
  <c r="K146" i="17" s="1"/>
  <c r="K147" i="17" s="1"/>
  <c r="K148" i="17" s="1"/>
  <c r="K149" i="17" s="1"/>
  <c r="K150" i="17" s="1"/>
  <c r="K151" i="17" s="1"/>
  <c r="K152" i="17" s="1"/>
  <c r="K153" i="17" s="1"/>
  <c r="K154" i="17" s="1"/>
  <c r="K155" i="17" s="1"/>
  <c r="K156" i="17" s="1"/>
  <c r="K157" i="17" s="1"/>
  <c r="K158" i="17" s="1"/>
  <c r="K159" i="17" s="1"/>
  <c r="K160" i="17" s="1"/>
  <c r="K161" i="17" s="1"/>
  <c r="K162" i="17" s="1"/>
  <c r="K163" i="17" s="1"/>
  <c r="K164" i="17" s="1"/>
  <c r="K165" i="17" s="1"/>
  <c r="K166" i="17" s="1"/>
  <c r="K167" i="17" s="1"/>
  <c r="K168" i="17" s="1"/>
  <c r="K169" i="17" s="1"/>
  <c r="K170" i="17" s="1"/>
  <c r="K171" i="17" s="1"/>
  <c r="K172" i="17" s="1"/>
  <c r="K173" i="17" s="1"/>
  <c r="K174" i="17" s="1"/>
  <c r="K175" i="17" s="1"/>
  <c r="K176" i="17" s="1"/>
  <c r="K177" i="17" s="1"/>
  <c r="K178" i="17" s="1"/>
  <c r="K179" i="17" s="1"/>
  <c r="E115" i="38" l="1"/>
  <c r="F115" i="38" s="1"/>
  <c r="E128" i="37"/>
  <c r="F128" i="37" s="1"/>
  <c r="J124" i="36"/>
  <c r="D125" i="36" s="1"/>
  <c r="E129" i="35"/>
  <c r="F129" i="35" s="1"/>
  <c r="F6" i="35" s="1"/>
  <c r="J123" i="34"/>
  <c r="D124" i="34" s="1"/>
  <c r="E121" i="33"/>
  <c r="F121" i="33" s="1"/>
  <c r="F11" i="28"/>
  <c r="J125" i="32"/>
  <c r="D126" i="32" s="1"/>
  <c r="E126" i="32" s="1"/>
  <c r="F126" i="32" s="1"/>
  <c r="J10" i="31"/>
  <c r="D11" i="31" s="1"/>
  <c r="F10" i="31"/>
  <c r="J11" i="30"/>
  <c r="D12" i="30" s="1"/>
  <c r="G14" i="30"/>
  <c r="E12" i="28"/>
  <c r="F12" i="28" s="1"/>
  <c r="E11" i="27"/>
  <c r="F11" i="27" s="1"/>
  <c r="C5" i="17"/>
  <c r="B5" i="17"/>
  <c r="D11" i="12"/>
  <c r="J121" i="33" l="1"/>
  <c r="D122" i="33" s="1"/>
  <c r="E122" i="33" s="1"/>
  <c r="F122" i="33" s="1"/>
  <c r="J115" i="38"/>
  <c r="D116" i="38" s="1"/>
  <c r="J128" i="37"/>
  <c r="D129" i="37" s="1"/>
  <c r="E125" i="36"/>
  <c r="F125" i="36" s="1"/>
  <c r="J129" i="35"/>
  <c r="E124" i="34"/>
  <c r="F124" i="34" s="1"/>
  <c r="J11" i="27"/>
  <c r="D12" i="27" s="1"/>
  <c r="E12" i="27" s="1"/>
  <c r="F12" i="27" s="1"/>
  <c r="J126" i="32"/>
  <c r="D127" i="32" s="1"/>
  <c r="E11" i="31"/>
  <c r="F11" i="31" s="1"/>
  <c r="G15" i="30"/>
  <c r="E12" i="30"/>
  <c r="F12" i="30" s="1"/>
  <c r="J12" i="28"/>
  <c r="D13" i="28" s="1"/>
  <c r="F11" i="12"/>
  <c r="J12" i="27" l="1"/>
  <c r="D13" i="27" s="1"/>
  <c r="E13" i="27" s="1"/>
  <c r="F13" i="27" s="1"/>
  <c r="J124" i="34"/>
  <c r="D125" i="34" s="1"/>
  <c r="E116" i="38"/>
  <c r="F116" i="38" s="1"/>
  <c r="E129" i="37"/>
  <c r="F129" i="37" s="1"/>
  <c r="F6" i="37" s="1"/>
  <c r="J125" i="36"/>
  <c r="D126" i="36" s="1"/>
  <c r="E125" i="34"/>
  <c r="F125" i="34" s="1"/>
  <c r="J122" i="33"/>
  <c r="D123" i="33" s="1"/>
  <c r="J11" i="31"/>
  <c r="D12" i="31" s="1"/>
  <c r="E127" i="32"/>
  <c r="F127" i="32" s="1"/>
  <c r="E12" i="31"/>
  <c r="F12" i="31" s="1"/>
  <c r="J12" i="30"/>
  <c r="D13" i="30" s="1"/>
  <c r="G16" i="30"/>
  <c r="E13" i="28"/>
  <c r="F13" i="28" s="1"/>
  <c r="D12" i="12"/>
  <c r="J116" i="38" l="1"/>
  <c r="D117" i="38" s="1"/>
  <c r="J129" i="37"/>
  <c r="E126" i="36"/>
  <c r="F126" i="36" s="1"/>
  <c r="J125" i="34"/>
  <c r="D126" i="34" s="1"/>
  <c r="E123" i="33"/>
  <c r="F123" i="33" s="1"/>
  <c r="J127" i="32"/>
  <c r="D128" i="32" s="1"/>
  <c r="E128" i="32" s="1"/>
  <c r="F128" i="32" s="1"/>
  <c r="J12" i="31"/>
  <c r="D13" i="31" s="1"/>
  <c r="E13" i="30"/>
  <c r="F13" i="30" s="1"/>
  <c r="G17" i="30"/>
  <c r="J13" i="28"/>
  <c r="D14" i="28" s="1"/>
  <c r="J13" i="27"/>
  <c r="D14" i="27" s="1"/>
  <c r="E12" i="12"/>
  <c r="F12" i="12" s="1"/>
  <c r="J123" i="33" l="1"/>
  <c r="D124" i="33" s="1"/>
  <c r="E124" i="33" s="1"/>
  <c r="F124" i="33" s="1"/>
  <c r="E117" i="38"/>
  <c r="F117" i="38" s="1"/>
  <c r="J126" i="36"/>
  <c r="D127" i="36" s="1"/>
  <c r="E126" i="34"/>
  <c r="F126" i="34" s="1"/>
  <c r="J13" i="30"/>
  <c r="D14" i="30" s="1"/>
  <c r="E14" i="30" s="1"/>
  <c r="F14" i="30" s="1"/>
  <c r="J128" i="32"/>
  <c r="D129" i="32" s="1"/>
  <c r="E13" i="31"/>
  <c r="F13" i="31" s="1"/>
  <c r="G18" i="30"/>
  <c r="E14" i="28"/>
  <c r="F14" i="28" s="1"/>
  <c r="E14" i="27"/>
  <c r="F14" i="27" s="1"/>
  <c r="J12" i="12"/>
  <c r="D13" i="12" s="1"/>
  <c r="E13" i="12" s="1"/>
  <c r="F13" i="12" s="1"/>
  <c r="J126" i="34" l="1"/>
  <c r="D127" i="34" s="1"/>
  <c r="E127" i="34" s="1"/>
  <c r="F127" i="34" s="1"/>
  <c r="J117" i="38"/>
  <c r="D118" i="38" s="1"/>
  <c r="E127" i="36"/>
  <c r="F127" i="36" s="1"/>
  <c r="J124" i="33"/>
  <c r="D125" i="33" s="1"/>
  <c r="E129" i="32"/>
  <c r="F129" i="32" s="1"/>
  <c r="F6" i="32" s="1"/>
  <c r="J13" i="31"/>
  <c r="D14" i="31" s="1"/>
  <c r="J14" i="30"/>
  <c r="D15" i="30" s="1"/>
  <c r="G19" i="30"/>
  <c r="J14" i="28"/>
  <c r="D15" i="28" s="1"/>
  <c r="J14" i="27"/>
  <c r="D15" i="27" s="1"/>
  <c r="J13" i="12"/>
  <c r="D14" i="12" s="1"/>
  <c r="E14" i="12" s="1"/>
  <c r="J127" i="34" l="1"/>
  <c r="D128" i="34" s="1"/>
  <c r="E118" i="38"/>
  <c r="F118" i="38" s="1"/>
  <c r="J118" i="38"/>
  <c r="D119" i="38" s="1"/>
  <c r="J127" i="36"/>
  <c r="D128" i="36" s="1"/>
  <c r="E128" i="34"/>
  <c r="F128" i="34" s="1"/>
  <c r="E125" i="33"/>
  <c r="F125" i="33" s="1"/>
  <c r="J129" i="32"/>
  <c r="E14" i="31"/>
  <c r="F14" i="31" s="1"/>
  <c r="G20" i="30"/>
  <c r="E15" i="30"/>
  <c r="F15" i="30" s="1"/>
  <c r="E15" i="28"/>
  <c r="F15" i="28" s="1"/>
  <c r="E15" i="27"/>
  <c r="F15" i="27" s="1"/>
  <c r="J14" i="12"/>
  <c r="D15" i="12" s="1"/>
  <c r="F14" i="12"/>
  <c r="J15" i="27" l="1"/>
  <c r="E119" i="38"/>
  <c r="F119" i="38" s="1"/>
  <c r="E128" i="36"/>
  <c r="F128" i="36" s="1"/>
  <c r="J128" i="34"/>
  <c r="D129" i="34" s="1"/>
  <c r="J125" i="33"/>
  <c r="D126" i="33" s="1"/>
  <c r="J14" i="31"/>
  <c r="D15" i="31" s="1"/>
  <c r="G21" i="30"/>
  <c r="J15" i="30"/>
  <c r="D16" i="30" s="1"/>
  <c r="J15" i="28"/>
  <c r="E15" i="12"/>
  <c r="F15" i="12" s="1"/>
  <c r="D16" i="28" l="1"/>
  <c r="C9" i="17"/>
  <c r="H9" i="17" s="1"/>
  <c r="D16" i="27"/>
  <c r="E16" i="27" s="1"/>
  <c r="F16" i="27" s="1"/>
  <c r="C8" i="17"/>
  <c r="H8" i="17" s="1"/>
  <c r="J119" i="38"/>
  <c r="D120" i="38" s="1"/>
  <c r="J128" i="36"/>
  <c r="D129" i="36" s="1"/>
  <c r="E129" i="34"/>
  <c r="F129" i="34" s="1"/>
  <c r="F6" i="34" s="1"/>
  <c r="E126" i="33"/>
  <c r="F126" i="33" s="1"/>
  <c r="E15" i="31"/>
  <c r="F15" i="31" s="1"/>
  <c r="E16" i="30"/>
  <c r="F16" i="30" s="1"/>
  <c r="G22" i="30"/>
  <c r="E16" i="28"/>
  <c r="F16" i="28" s="1"/>
  <c r="J16" i="27"/>
  <c r="D17" i="27" s="1"/>
  <c r="J15" i="12"/>
  <c r="D16" i="12" s="1"/>
  <c r="E16" i="12" s="1"/>
  <c r="F16" i="12" s="1"/>
  <c r="J129" i="34" l="1"/>
  <c r="J126" i="33"/>
  <c r="D127" i="33" s="1"/>
  <c r="E127" i="33" s="1"/>
  <c r="E120" i="38"/>
  <c r="F120" i="38" s="1"/>
  <c r="E129" i="36"/>
  <c r="F129" i="36" s="1"/>
  <c r="F6" i="36" s="1"/>
  <c r="J15" i="31"/>
  <c r="D16" i="31" s="1"/>
  <c r="E16" i="31" s="1"/>
  <c r="F16" i="31" s="1"/>
  <c r="J16" i="30"/>
  <c r="D17" i="30" s="1"/>
  <c r="E17" i="30" s="1"/>
  <c r="F17" i="30" s="1"/>
  <c r="G23" i="30"/>
  <c r="J16" i="28"/>
  <c r="D17" i="28" s="1"/>
  <c r="E17" i="27"/>
  <c r="F17" i="27" s="1"/>
  <c r="J17" i="27"/>
  <c r="D18" i="27" s="1"/>
  <c r="J16" i="12"/>
  <c r="D17" i="12" s="1"/>
  <c r="E17" i="12" s="1"/>
  <c r="F17" i="12" s="1"/>
  <c r="F127" i="33" l="1"/>
  <c r="J127" i="33"/>
  <c r="D128" i="33" s="1"/>
  <c r="J120" i="38"/>
  <c r="D121" i="38" s="1"/>
  <c r="E121" i="38"/>
  <c r="F121" i="38" s="1"/>
  <c r="J129" i="36"/>
  <c r="E128" i="33"/>
  <c r="F128" i="33" s="1"/>
  <c r="J17" i="30"/>
  <c r="D18" i="30" s="1"/>
  <c r="J16" i="31"/>
  <c r="D17" i="31" s="1"/>
  <c r="G24" i="30"/>
  <c r="E18" i="30"/>
  <c r="F18" i="30" s="1"/>
  <c r="E17" i="28"/>
  <c r="F17" i="28" s="1"/>
  <c r="E18" i="27"/>
  <c r="F18" i="27" s="1"/>
  <c r="J17" i="12"/>
  <c r="D18" i="12" s="1"/>
  <c r="E18" i="12" s="1"/>
  <c r="F18" i="12" s="1"/>
  <c r="J18" i="27" l="1"/>
  <c r="D19" i="27" s="1"/>
  <c r="E19" i="27" s="1"/>
  <c r="F19" i="27" s="1"/>
  <c r="J121" i="38"/>
  <c r="D122" i="38" s="1"/>
  <c r="J128" i="33"/>
  <c r="D129" i="33" s="1"/>
  <c r="E17" i="31"/>
  <c r="F17" i="31" s="1"/>
  <c r="J18" i="30"/>
  <c r="D19" i="30" s="1"/>
  <c r="G25" i="30"/>
  <c r="J17" i="28"/>
  <c r="D18" i="28" s="1"/>
  <c r="J18" i="12"/>
  <c r="D19" i="12" s="1"/>
  <c r="E19" i="12" s="1"/>
  <c r="F19" i="12" s="1"/>
  <c r="E122" i="38" l="1"/>
  <c r="F122" i="38" s="1"/>
  <c r="E129" i="33"/>
  <c r="F129" i="33" s="1"/>
  <c r="F6" i="33" s="1"/>
  <c r="J17" i="31"/>
  <c r="D18" i="31" s="1"/>
  <c r="G26" i="30"/>
  <c r="E19" i="30"/>
  <c r="F19" i="30" s="1"/>
  <c r="E18" i="28"/>
  <c r="F18" i="28" s="1"/>
  <c r="J19" i="27"/>
  <c r="D20" i="27" s="1"/>
  <c r="J19" i="12"/>
  <c r="D20" i="12" s="1"/>
  <c r="E20" i="12" s="1"/>
  <c r="F20" i="12" s="1"/>
  <c r="J122" i="38" l="1"/>
  <c r="D123" i="38" s="1"/>
  <c r="J129" i="33"/>
  <c r="E18" i="31"/>
  <c r="F18" i="31" s="1"/>
  <c r="J19" i="30"/>
  <c r="D20" i="30" s="1"/>
  <c r="G27" i="30"/>
  <c r="J18" i="28"/>
  <c r="D19" i="28" s="1"/>
  <c r="E20" i="27"/>
  <c r="F20" i="27" s="1"/>
  <c r="J20" i="12"/>
  <c r="D21" i="12" s="1"/>
  <c r="E21" i="12" s="1"/>
  <c r="F21" i="12" s="1"/>
  <c r="E123" i="38" l="1"/>
  <c r="F123" i="38" s="1"/>
  <c r="J18" i="31"/>
  <c r="D19" i="31" s="1"/>
  <c r="E19" i="31" s="1"/>
  <c r="F19" i="31" s="1"/>
  <c r="G28" i="30"/>
  <c r="E20" i="30"/>
  <c r="F20" i="30" s="1"/>
  <c r="E19" i="28"/>
  <c r="F19" i="28" s="1"/>
  <c r="J20" i="27"/>
  <c r="D21" i="27" s="1"/>
  <c r="J21" i="12"/>
  <c r="D22" i="12" s="1"/>
  <c r="E22" i="12" s="1"/>
  <c r="F22" i="12" s="1"/>
  <c r="J123" i="38" l="1"/>
  <c r="D124" i="38" s="1"/>
  <c r="J19" i="28"/>
  <c r="D20" i="28" s="1"/>
  <c r="J20" i="30"/>
  <c r="D21" i="30" s="1"/>
  <c r="E21" i="30" s="1"/>
  <c r="F21" i="30" s="1"/>
  <c r="J19" i="31"/>
  <c r="D20" i="31" s="1"/>
  <c r="G29" i="30"/>
  <c r="E21" i="27"/>
  <c r="F21" i="27" s="1"/>
  <c r="J22" i="12"/>
  <c r="D23" i="12" s="1"/>
  <c r="E23" i="12" s="1"/>
  <c r="F23" i="12" s="1"/>
  <c r="E124" i="38" l="1"/>
  <c r="F124" i="38" s="1"/>
  <c r="E20" i="28"/>
  <c r="F20" i="28" s="1"/>
  <c r="J21" i="30"/>
  <c r="D22" i="30" s="1"/>
  <c r="E20" i="31"/>
  <c r="F20" i="31" s="1"/>
  <c r="G30" i="30"/>
  <c r="E22" i="30"/>
  <c r="F22" i="30" s="1"/>
  <c r="J21" i="27"/>
  <c r="D22" i="27" s="1"/>
  <c r="J23" i="12"/>
  <c r="D24" i="12" s="1"/>
  <c r="E24" i="12" s="1"/>
  <c r="F24" i="12" s="1"/>
  <c r="J124" i="38" l="1"/>
  <c r="D125" i="38" s="1"/>
  <c r="J20" i="28"/>
  <c r="D21" i="28" s="1"/>
  <c r="E21" i="28" s="1"/>
  <c r="F21" i="28" s="1"/>
  <c r="J20" i="31"/>
  <c r="D21" i="31" s="1"/>
  <c r="J22" i="30"/>
  <c r="D23" i="30" s="1"/>
  <c r="G31" i="30"/>
  <c r="E22" i="27"/>
  <c r="F22" i="27" s="1"/>
  <c r="J24" i="12"/>
  <c r="D25" i="12" s="1"/>
  <c r="E25" i="12" s="1"/>
  <c r="F25" i="12" s="1"/>
  <c r="J21" i="28" l="1"/>
  <c r="D22" i="28" s="1"/>
  <c r="E125" i="38"/>
  <c r="F125" i="38" s="1"/>
  <c r="J25" i="12"/>
  <c r="D26" i="12" s="1"/>
  <c r="E21" i="31"/>
  <c r="F21" i="31" s="1"/>
  <c r="G32" i="30"/>
  <c r="E23" i="30"/>
  <c r="F23" i="30" s="1"/>
  <c r="E22" i="28"/>
  <c r="F22" i="28" s="1"/>
  <c r="J22" i="27"/>
  <c r="D23" i="27" s="1"/>
  <c r="E26" i="12"/>
  <c r="F26" i="12" s="1"/>
  <c r="J26" i="12"/>
  <c r="D27" i="12" s="1"/>
  <c r="E27" i="12" s="1"/>
  <c r="J125" i="38" l="1"/>
  <c r="D126" i="38" s="1"/>
  <c r="J21" i="31"/>
  <c r="D22" i="31" s="1"/>
  <c r="J23" i="30"/>
  <c r="D24" i="30" s="1"/>
  <c r="G33" i="30"/>
  <c r="J22" i="28"/>
  <c r="D23" i="28" s="1"/>
  <c r="E23" i="27"/>
  <c r="F23" i="27" s="1"/>
  <c r="J27" i="12"/>
  <c r="D28" i="12" s="1"/>
  <c r="F27" i="12"/>
  <c r="E126" i="38" l="1"/>
  <c r="F126" i="38" s="1"/>
  <c r="E22" i="31"/>
  <c r="F22" i="31" s="1"/>
  <c r="G34" i="30"/>
  <c r="E24" i="30"/>
  <c r="F24" i="30" s="1"/>
  <c r="E23" i="28"/>
  <c r="F23" i="28" s="1"/>
  <c r="J23" i="27"/>
  <c r="D24" i="27" s="1"/>
  <c r="E28" i="12"/>
  <c r="F28" i="12" s="1"/>
  <c r="J23" i="28" l="1"/>
  <c r="D24" i="28" s="1"/>
  <c r="J126" i="38"/>
  <c r="D127" i="38" s="1"/>
  <c r="J22" i="31"/>
  <c r="D23" i="31" s="1"/>
  <c r="E23" i="31"/>
  <c r="F23" i="31" s="1"/>
  <c r="J24" i="30"/>
  <c r="D25" i="30" s="1"/>
  <c r="G35" i="30"/>
  <c r="E24" i="28"/>
  <c r="F24" i="28" s="1"/>
  <c r="E24" i="27"/>
  <c r="F24" i="27" s="1"/>
  <c r="J28" i="12"/>
  <c r="D29" i="12" s="1"/>
  <c r="E127" i="38" l="1"/>
  <c r="F127" i="38" s="1"/>
  <c r="J24" i="28"/>
  <c r="D25" i="28" s="1"/>
  <c r="E25" i="28" s="1"/>
  <c r="F25" i="28" s="1"/>
  <c r="J23" i="31"/>
  <c r="D24" i="31" s="1"/>
  <c r="E25" i="30"/>
  <c r="F25" i="30" s="1"/>
  <c r="G36" i="30"/>
  <c r="J24" i="27"/>
  <c r="D25" i="27" s="1"/>
  <c r="E29" i="12"/>
  <c r="F29" i="12" s="1"/>
  <c r="J25" i="28" l="1"/>
  <c r="D26" i="28" s="1"/>
  <c r="E26" i="28" s="1"/>
  <c r="F26" i="28" s="1"/>
  <c r="J127" i="38"/>
  <c r="D128" i="38" s="1"/>
  <c r="E24" i="31"/>
  <c r="F24" i="31" s="1"/>
  <c r="G37" i="30"/>
  <c r="J25" i="30"/>
  <c r="D26" i="30" s="1"/>
  <c r="E25" i="27"/>
  <c r="F25" i="27" s="1"/>
  <c r="J29" i="12"/>
  <c r="D30" i="12" s="1"/>
  <c r="E128" i="38" l="1"/>
  <c r="F128" i="38" s="1"/>
  <c r="J25" i="27"/>
  <c r="D26" i="27" s="1"/>
  <c r="E26" i="27" s="1"/>
  <c r="F26" i="27" s="1"/>
  <c r="J26" i="28"/>
  <c r="D27" i="28" s="1"/>
  <c r="E27" i="28" s="1"/>
  <c r="F27" i="28" s="1"/>
  <c r="J24" i="31"/>
  <c r="D25" i="31" s="1"/>
  <c r="E25" i="31" s="1"/>
  <c r="F25" i="31" s="1"/>
  <c r="E26" i="30"/>
  <c r="F26" i="30" s="1"/>
  <c r="G38" i="30"/>
  <c r="E30" i="12"/>
  <c r="F30" i="12" s="1"/>
  <c r="J128" i="38" l="1"/>
  <c r="D129" i="38" s="1"/>
  <c r="J26" i="27"/>
  <c r="D27" i="27" s="1"/>
  <c r="E27" i="27" s="1"/>
  <c r="F27" i="27" s="1"/>
  <c r="J27" i="28"/>
  <c r="D28" i="28" s="1"/>
  <c r="E28" i="28" s="1"/>
  <c r="F28" i="28" s="1"/>
  <c r="J25" i="31"/>
  <c r="D26" i="31" s="1"/>
  <c r="G39" i="30"/>
  <c r="J26" i="30"/>
  <c r="D27" i="30" s="1"/>
  <c r="J30" i="12"/>
  <c r="D31" i="12" s="1"/>
  <c r="J27" i="27" l="1"/>
  <c r="D28" i="27" s="1"/>
  <c r="E28" i="27" s="1"/>
  <c r="F28" i="27" s="1"/>
  <c r="E129" i="38"/>
  <c r="F129" i="38" s="1"/>
  <c r="F6" i="38" s="1"/>
  <c r="E26" i="31"/>
  <c r="F26" i="31" s="1"/>
  <c r="E27" i="30"/>
  <c r="F27" i="30" s="1"/>
  <c r="G40" i="30"/>
  <c r="J28" i="28"/>
  <c r="D29" i="28" s="1"/>
  <c r="E31" i="12"/>
  <c r="F31" i="12" s="1"/>
  <c r="J129" i="38" l="1"/>
  <c r="J28" i="27"/>
  <c r="D29" i="27" s="1"/>
  <c r="E29" i="27" s="1"/>
  <c r="F29" i="27" s="1"/>
  <c r="J26" i="31"/>
  <c r="D27" i="31" s="1"/>
  <c r="E27" i="31"/>
  <c r="F27" i="31" s="1"/>
  <c r="G41" i="30"/>
  <c r="J27" i="30"/>
  <c r="D28" i="30" s="1"/>
  <c r="E29" i="28"/>
  <c r="F29" i="28" s="1"/>
  <c r="J31" i="12"/>
  <c r="D32" i="12" s="1"/>
  <c r="E32" i="12" s="1"/>
  <c r="J27" i="31" l="1"/>
  <c r="D28" i="31" s="1"/>
  <c r="G42" i="30"/>
  <c r="E28" i="30"/>
  <c r="F28" i="30" s="1"/>
  <c r="J29" i="28"/>
  <c r="D30" i="28" s="1"/>
  <c r="J29" i="27"/>
  <c r="D30" i="27" s="1"/>
  <c r="J32" i="12"/>
  <c r="D33" i="12" s="1"/>
  <c r="E33" i="12" s="1"/>
  <c r="F32" i="12"/>
  <c r="J28" i="30" l="1"/>
  <c r="D29" i="30" s="1"/>
  <c r="E28" i="31"/>
  <c r="F28" i="31" s="1"/>
  <c r="E29" i="30"/>
  <c r="F29" i="30" s="1"/>
  <c r="G43" i="30"/>
  <c r="E30" i="28"/>
  <c r="F30" i="28" s="1"/>
  <c r="E30" i="27"/>
  <c r="F30" i="27" s="1"/>
  <c r="J33" i="12"/>
  <c r="D34" i="12" s="1"/>
  <c r="E34" i="12" s="1"/>
  <c r="F33" i="12"/>
  <c r="J28" i="31" l="1"/>
  <c r="D29" i="31" s="1"/>
  <c r="G44" i="30"/>
  <c r="J29" i="30"/>
  <c r="D30" i="30" s="1"/>
  <c r="J30" i="28"/>
  <c r="D31" i="28" s="1"/>
  <c r="J30" i="27"/>
  <c r="D31" i="27" s="1"/>
  <c r="J34" i="12"/>
  <c r="D35" i="12" s="1"/>
  <c r="E35" i="12" s="1"/>
  <c r="F34" i="12"/>
  <c r="E29" i="31" l="1"/>
  <c r="F29" i="31" s="1"/>
  <c r="E30" i="30"/>
  <c r="F30" i="30" s="1"/>
  <c r="G45" i="30"/>
  <c r="E31" i="28"/>
  <c r="F31" i="28" s="1"/>
  <c r="E31" i="27"/>
  <c r="F31" i="27" s="1"/>
  <c r="J35" i="12"/>
  <c r="D36" i="12" s="1"/>
  <c r="E36" i="12" s="1"/>
  <c r="F35" i="12"/>
  <c r="J31" i="27" l="1"/>
  <c r="D32" i="27" s="1"/>
  <c r="E32" i="27" s="1"/>
  <c r="F32" i="27" s="1"/>
  <c r="J29" i="31"/>
  <c r="D30" i="31" s="1"/>
  <c r="E30" i="31" s="1"/>
  <c r="F30" i="31" s="1"/>
  <c r="G46" i="30"/>
  <c r="J30" i="30"/>
  <c r="D31" i="30" s="1"/>
  <c r="J31" i="28"/>
  <c r="D32" i="28" s="1"/>
  <c r="J36" i="12"/>
  <c r="D37" i="12" s="1"/>
  <c r="E37" i="12" s="1"/>
  <c r="F36" i="12"/>
  <c r="J30" i="31" l="1"/>
  <c r="D31" i="31" s="1"/>
  <c r="E31" i="30"/>
  <c r="F31" i="30" s="1"/>
  <c r="G47" i="30"/>
  <c r="E32" i="28"/>
  <c r="F32" i="28" s="1"/>
  <c r="J32" i="27"/>
  <c r="D33" i="27" s="1"/>
  <c r="J37" i="12"/>
  <c r="D38" i="12" s="1"/>
  <c r="E38" i="12" s="1"/>
  <c r="F37" i="12"/>
  <c r="J31" i="30" l="1"/>
  <c r="D32" i="30" s="1"/>
  <c r="E32" i="30" s="1"/>
  <c r="F32" i="30" s="1"/>
  <c r="E31" i="31"/>
  <c r="F31" i="31" s="1"/>
  <c r="G48" i="30"/>
  <c r="J32" i="28"/>
  <c r="D33" i="28" s="1"/>
  <c r="E33" i="27"/>
  <c r="F33" i="27" s="1"/>
  <c r="J38" i="12"/>
  <c r="D39" i="12" s="1"/>
  <c r="E39" i="12" s="1"/>
  <c r="F38" i="12"/>
  <c r="J33" i="27" l="1"/>
  <c r="D34" i="27" s="1"/>
  <c r="E34" i="27" s="1"/>
  <c r="F34" i="27" s="1"/>
  <c r="J31" i="31"/>
  <c r="D32" i="31" s="1"/>
  <c r="G49" i="30"/>
  <c r="J32" i="30"/>
  <c r="D33" i="30" s="1"/>
  <c r="E33" i="28"/>
  <c r="F33" i="28" s="1"/>
  <c r="J39" i="12"/>
  <c r="D40" i="12" s="1"/>
  <c r="E40" i="12" s="1"/>
  <c r="F39" i="12"/>
  <c r="E32" i="31" l="1"/>
  <c r="F32" i="31" s="1"/>
  <c r="E33" i="30"/>
  <c r="F33" i="30" s="1"/>
  <c r="G50" i="30"/>
  <c r="J33" i="28"/>
  <c r="D34" i="28" s="1"/>
  <c r="J34" i="27"/>
  <c r="D35" i="27" s="1"/>
  <c r="J40" i="12"/>
  <c r="D41" i="12" s="1"/>
  <c r="E41" i="12" s="1"/>
  <c r="F40" i="12"/>
  <c r="J32" i="31" l="1"/>
  <c r="D33" i="31" s="1"/>
  <c r="G51" i="30"/>
  <c r="J33" i="30"/>
  <c r="D34" i="30" s="1"/>
  <c r="E34" i="28"/>
  <c r="F34" i="28" s="1"/>
  <c r="E35" i="27"/>
  <c r="F35" i="27" s="1"/>
  <c r="J41" i="12"/>
  <c r="D42" i="12" s="1"/>
  <c r="E42" i="12" s="1"/>
  <c r="F41" i="12"/>
  <c r="J35" i="27" l="1"/>
  <c r="D36" i="27" s="1"/>
  <c r="E36" i="27" s="1"/>
  <c r="F36" i="27" s="1"/>
  <c r="E33" i="31"/>
  <c r="F33" i="31" s="1"/>
  <c r="J33" i="31"/>
  <c r="D34" i="31" s="1"/>
  <c r="E34" i="30"/>
  <c r="F34" i="30" s="1"/>
  <c r="G52" i="30"/>
  <c r="J34" i="28"/>
  <c r="D35" i="28" s="1"/>
  <c r="J42" i="12"/>
  <c r="D43" i="12" s="1"/>
  <c r="E43" i="12" s="1"/>
  <c r="F42" i="12"/>
  <c r="J36" i="27" l="1"/>
  <c r="D37" i="27" s="1"/>
  <c r="E37" i="27" s="1"/>
  <c r="F37" i="27" s="1"/>
  <c r="E34" i="31"/>
  <c r="F34" i="31" s="1"/>
  <c r="G53" i="30"/>
  <c r="J34" i="30"/>
  <c r="D35" i="30" s="1"/>
  <c r="E35" i="28"/>
  <c r="F35" i="28" s="1"/>
  <c r="J43" i="12"/>
  <c r="D44" i="12" s="1"/>
  <c r="E44" i="12" s="1"/>
  <c r="F43" i="12"/>
  <c r="J34" i="31" l="1"/>
  <c r="D35" i="31" s="1"/>
  <c r="E35" i="30"/>
  <c r="F35" i="30" s="1"/>
  <c r="G54" i="30"/>
  <c r="J35" i="28"/>
  <c r="D36" i="28" s="1"/>
  <c r="J37" i="27"/>
  <c r="D38" i="27" s="1"/>
  <c r="J44" i="12"/>
  <c r="D45" i="12" s="1"/>
  <c r="E45" i="12" s="1"/>
  <c r="F44" i="12"/>
  <c r="E35" i="31" l="1"/>
  <c r="F35" i="31" s="1"/>
  <c r="G55" i="30"/>
  <c r="J35" i="30"/>
  <c r="D36" i="30" s="1"/>
  <c r="E36" i="28"/>
  <c r="F36" i="28" s="1"/>
  <c r="E38" i="27"/>
  <c r="F38" i="27" s="1"/>
  <c r="J45" i="12"/>
  <c r="D46" i="12" s="1"/>
  <c r="E46" i="12" s="1"/>
  <c r="F45" i="12"/>
  <c r="J36" i="28" l="1"/>
  <c r="D37" i="28" s="1"/>
  <c r="E37" i="28" s="1"/>
  <c r="F37" i="28" s="1"/>
  <c r="J35" i="31"/>
  <c r="D36" i="31" s="1"/>
  <c r="E36" i="30"/>
  <c r="F36" i="30" s="1"/>
  <c r="G56" i="30"/>
  <c r="J38" i="27"/>
  <c r="D39" i="27" s="1"/>
  <c r="J46" i="12"/>
  <c r="D47" i="12" s="1"/>
  <c r="E47" i="12" s="1"/>
  <c r="F46" i="12"/>
  <c r="E36" i="31" l="1"/>
  <c r="F36" i="31" s="1"/>
  <c r="G57" i="30"/>
  <c r="J36" i="30"/>
  <c r="D37" i="30" s="1"/>
  <c r="J37" i="28"/>
  <c r="D38" i="28" s="1"/>
  <c r="E39" i="27"/>
  <c r="F39" i="27" s="1"/>
  <c r="J47" i="12"/>
  <c r="D48" i="12" s="1"/>
  <c r="F47" i="12"/>
  <c r="J39" i="27" l="1"/>
  <c r="D40" i="27" s="1"/>
  <c r="E40" i="27" s="1"/>
  <c r="F40" i="27" s="1"/>
  <c r="J36" i="31"/>
  <c r="D37" i="31" s="1"/>
  <c r="E37" i="30"/>
  <c r="F37" i="30" s="1"/>
  <c r="G58" i="30"/>
  <c r="E38" i="28"/>
  <c r="F38" i="28" s="1"/>
  <c r="E48" i="12"/>
  <c r="F48" i="12" s="1"/>
  <c r="J37" i="30" l="1"/>
  <c r="D38" i="30" s="1"/>
  <c r="E37" i="31"/>
  <c r="F37" i="31" s="1"/>
  <c r="G59" i="30"/>
  <c r="E38" i="30"/>
  <c r="F38" i="30" s="1"/>
  <c r="J38" i="28"/>
  <c r="D39" i="28" s="1"/>
  <c r="J40" i="27"/>
  <c r="D41" i="27" s="1"/>
  <c r="J48" i="12"/>
  <c r="D49" i="12" s="1"/>
  <c r="E49" i="12" s="1"/>
  <c r="F49" i="12" s="1"/>
  <c r="J37" i="31" l="1"/>
  <c r="D38" i="31" s="1"/>
  <c r="J38" i="30"/>
  <c r="D39" i="30" s="1"/>
  <c r="G60" i="30"/>
  <c r="E39" i="28"/>
  <c r="F39" i="28" s="1"/>
  <c r="E41" i="27"/>
  <c r="F41" i="27" s="1"/>
  <c r="J49" i="12"/>
  <c r="D50" i="12" s="1"/>
  <c r="E38" i="31" l="1"/>
  <c r="F38" i="31" s="1"/>
  <c r="G61" i="30"/>
  <c r="E39" i="30"/>
  <c r="F39" i="30" s="1"/>
  <c r="J39" i="28"/>
  <c r="D40" i="28" s="1"/>
  <c r="J41" i="27"/>
  <c r="D42" i="27" s="1"/>
  <c r="E50" i="12"/>
  <c r="F50" i="12" s="1"/>
  <c r="J38" i="31" l="1"/>
  <c r="D39" i="31" s="1"/>
  <c r="J39" i="30"/>
  <c r="D40" i="30" s="1"/>
  <c r="E40" i="30" s="1"/>
  <c r="F40" i="30" s="1"/>
  <c r="E39" i="31"/>
  <c r="F39" i="31" s="1"/>
  <c r="G62" i="30"/>
  <c r="E40" i="28"/>
  <c r="F40" i="28" s="1"/>
  <c r="E42" i="27"/>
  <c r="F42" i="27" s="1"/>
  <c r="J50" i="12"/>
  <c r="D51" i="12" s="1"/>
  <c r="E51" i="12" s="1"/>
  <c r="F51" i="12" s="1"/>
  <c r="J51" i="12" l="1"/>
  <c r="D52" i="12" s="1"/>
  <c r="E52" i="12" s="1"/>
  <c r="F52" i="12" s="1"/>
  <c r="J39" i="31"/>
  <c r="D40" i="31" s="1"/>
  <c r="G63" i="30"/>
  <c r="J40" i="30"/>
  <c r="D41" i="30" s="1"/>
  <c r="J40" i="28"/>
  <c r="D41" i="28" s="1"/>
  <c r="J42" i="27"/>
  <c r="D43" i="27" s="1"/>
  <c r="E40" i="31" l="1"/>
  <c r="F40" i="31" s="1"/>
  <c r="E41" i="30"/>
  <c r="F41" i="30" s="1"/>
  <c r="G64" i="30"/>
  <c r="E41" i="28"/>
  <c r="F41" i="28" s="1"/>
  <c r="E43" i="27"/>
  <c r="F43" i="27" s="1"/>
  <c r="J52" i="12"/>
  <c r="D53" i="12" s="1"/>
  <c r="J40" i="31" l="1"/>
  <c r="D41" i="31" s="1"/>
  <c r="J41" i="30"/>
  <c r="D42" i="30" s="1"/>
  <c r="G65" i="30"/>
  <c r="J41" i="28"/>
  <c r="D42" i="28" s="1"/>
  <c r="J43" i="27"/>
  <c r="D44" i="27" s="1"/>
  <c r="E53" i="12"/>
  <c r="F53" i="12" s="1"/>
  <c r="E41" i="31" l="1"/>
  <c r="F41" i="31" s="1"/>
  <c r="G66" i="30"/>
  <c r="E42" i="30"/>
  <c r="F42" i="30" s="1"/>
  <c r="E42" i="28"/>
  <c r="F42" i="28" s="1"/>
  <c r="E44" i="27"/>
  <c r="F44" i="27" s="1"/>
  <c r="J53" i="12"/>
  <c r="D54" i="12" s="1"/>
  <c r="J41" i="31" l="1"/>
  <c r="D42" i="31" s="1"/>
  <c r="J42" i="30"/>
  <c r="D43" i="30" s="1"/>
  <c r="G67" i="30"/>
  <c r="J42" i="28"/>
  <c r="D43" i="28" s="1"/>
  <c r="J44" i="27"/>
  <c r="D45" i="27" s="1"/>
  <c r="E54" i="12"/>
  <c r="F54" i="12" s="1"/>
  <c r="E42" i="31" l="1"/>
  <c r="F42" i="31" s="1"/>
  <c r="G68" i="30"/>
  <c r="E43" i="30"/>
  <c r="F43" i="30" s="1"/>
  <c r="E43" i="28"/>
  <c r="F43" i="28" s="1"/>
  <c r="E45" i="27"/>
  <c r="F45" i="27" s="1"/>
  <c r="J54" i="12"/>
  <c r="D55" i="12" s="1"/>
  <c r="M12" i="12"/>
  <c r="J43" i="30" l="1"/>
  <c r="D44" i="30" s="1"/>
  <c r="E44" i="30" s="1"/>
  <c r="F44" i="30" s="1"/>
  <c r="J42" i="31"/>
  <c r="D43" i="31" s="1"/>
  <c r="G69" i="30"/>
  <c r="J43" i="28"/>
  <c r="D44" i="28" s="1"/>
  <c r="J45" i="27"/>
  <c r="D46" i="27" s="1"/>
  <c r="E55" i="12"/>
  <c r="F55" i="12" s="1"/>
  <c r="E43" i="31" l="1"/>
  <c r="F43" i="31" s="1"/>
  <c r="G70" i="30"/>
  <c r="J44" i="30"/>
  <c r="D45" i="30" s="1"/>
  <c r="E44" i="28"/>
  <c r="F44" i="28" s="1"/>
  <c r="E46" i="27"/>
  <c r="F46" i="27" s="1"/>
  <c r="J55" i="12"/>
  <c r="D56" i="12" s="1"/>
  <c r="J46" i="27" l="1"/>
  <c r="D47" i="27" s="1"/>
  <c r="E47" i="27" s="1"/>
  <c r="F47" i="27" s="1"/>
  <c r="J44" i="28"/>
  <c r="D45" i="28" s="1"/>
  <c r="J43" i="31"/>
  <c r="D44" i="31" s="1"/>
  <c r="E44" i="31" s="1"/>
  <c r="F44" i="31" s="1"/>
  <c r="E45" i="30"/>
  <c r="F45" i="30" s="1"/>
  <c r="G71" i="30"/>
  <c r="E56" i="12"/>
  <c r="F56" i="12" s="1"/>
  <c r="E45" i="28" l="1"/>
  <c r="F45" i="28" s="1"/>
  <c r="J56" i="12"/>
  <c r="D57" i="12" s="1"/>
  <c r="J45" i="30"/>
  <c r="D46" i="30" s="1"/>
  <c r="E46" i="30" s="1"/>
  <c r="F46" i="30" s="1"/>
  <c r="J44" i="31"/>
  <c r="D45" i="31" s="1"/>
  <c r="G72" i="30"/>
  <c r="J47" i="27"/>
  <c r="D48" i="27" s="1"/>
  <c r="J45" i="28" l="1"/>
  <c r="D46" i="28" s="1"/>
  <c r="E46" i="28" s="1"/>
  <c r="F46" i="28" s="1"/>
  <c r="E57" i="12"/>
  <c r="F57" i="12" s="1"/>
  <c r="E45" i="31"/>
  <c r="F45" i="31" s="1"/>
  <c r="J46" i="30"/>
  <c r="D47" i="30" s="1"/>
  <c r="G73" i="30"/>
  <c r="J46" i="28"/>
  <c r="D47" i="28" s="1"/>
  <c r="E48" i="27"/>
  <c r="F48" i="27" s="1"/>
  <c r="J57" i="12" l="1"/>
  <c r="D58" i="12" s="1"/>
  <c r="E58" i="12" s="1"/>
  <c r="F58" i="12" s="1"/>
  <c r="J48" i="27"/>
  <c r="D49" i="27" s="1"/>
  <c r="E49" i="27" s="1"/>
  <c r="F49" i="27" s="1"/>
  <c r="J45" i="31"/>
  <c r="D46" i="31" s="1"/>
  <c r="E46" i="31" s="1"/>
  <c r="F46" i="31" s="1"/>
  <c r="G74" i="30"/>
  <c r="E47" i="30"/>
  <c r="F47" i="30" s="1"/>
  <c r="E47" i="28"/>
  <c r="F47" i="28" s="1"/>
  <c r="J58" i="12" l="1"/>
  <c r="D59" i="12" s="1"/>
  <c r="J47" i="28"/>
  <c r="D48" i="28" s="1"/>
  <c r="J46" i="31"/>
  <c r="D47" i="31" s="1"/>
  <c r="E47" i="31" s="1"/>
  <c r="F47" i="31" s="1"/>
  <c r="G75" i="30"/>
  <c r="J47" i="30"/>
  <c r="D48" i="30" s="1"/>
  <c r="E48" i="28"/>
  <c r="F48" i="28" s="1"/>
  <c r="J49" i="27"/>
  <c r="D50" i="27" s="1"/>
  <c r="E59" i="12" l="1"/>
  <c r="F59" i="12" s="1"/>
  <c r="J47" i="31"/>
  <c r="D48" i="31" s="1"/>
  <c r="E48" i="30"/>
  <c r="F48" i="30" s="1"/>
  <c r="J48" i="30"/>
  <c r="D49" i="30" s="1"/>
  <c r="G76" i="30"/>
  <c r="J48" i="28"/>
  <c r="D49" i="28" s="1"/>
  <c r="E50" i="27"/>
  <c r="F50" i="27" s="1"/>
  <c r="J50" i="27"/>
  <c r="D51" i="27" s="1"/>
  <c r="J59" i="12" l="1"/>
  <c r="D60" i="12" s="1"/>
  <c r="E60" i="12" s="1"/>
  <c r="F60" i="12" s="1"/>
  <c r="E48" i="31"/>
  <c r="F48" i="31" s="1"/>
  <c r="G77" i="30"/>
  <c r="E49" i="30"/>
  <c r="F49" i="30" s="1"/>
  <c r="E49" i="28"/>
  <c r="F49" i="28" s="1"/>
  <c r="E51" i="27"/>
  <c r="F51" i="27" s="1"/>
  <c r="J60" i="12" l="1"/>
  <c r="D61" i="12" s="1"/>
  <c r="J49" i="28"/>
  <c r="D50" i="28" s="1"/>
  <c r="J48" i="31"/>
  <c r="D49" i="31" s="1"/>
  <c r="J49" i="30"/>
  <c r="D50" i="30" s="1"/>
  <c r="G78" i="30"/>
  <c r="E50" i="28"/>
  <c r="F50" i="28" s="1"/>
  <c r="J51" i="27"/>
  <c r="D52" i="27" s="1"/>
  <c r="E61" i="12" l="1"/>
  <c r="F61" i="12" s="1"/>
  <c r="E49" i="31"/>
  <c r="F49" i="31" s="1"/>
  <c r="G79" i="30"/>
  <c r="E50" i="30"/>
  <c r="F50" i="30" s="1"/>
  <c r="J50" i="28"/>
  <c r="D51" i="28" s="1"/>
  <c r="E52" i="27"/>
  <c r="F52" i="27" s="1"/>
  <c r="J61" i="12" l="1"/>
  <c r="D62" i="12" s="1"/>
  <c r="E62" i="12" s="1"/>
  <c r="F62" i="12" s="1"/>
  <c r="J50" i="30"/>
  <c r="D51" i="30" s="1"/>
  <c r="E51" i="30" s="1"/>
  <c r="F51" i="30" s="1"/>
  <c r="J49" i="31"/>
  <c r="D50" i="31" s="1"/>
  <c r="G80" i="30"/>
  <c r="E51" i="28"/>
  <c r="F51" i="28" s="1"/>
  <c r="J52" i="27"/>
  <c r="D53" i="27" s="1"/>
  <c r="J62" i="12" l="1"/>
  <c r="D63" i="12" s="1"/>
  <c r="E50" i="31"/>
  <c r="F50" i="31" s="1"/>
  <c r="J51" i="30"/>
  <c r="D52" i="30" s="1"/>
  <c r="G81" i="30"/>
  <c r="J51" i="28"/>
  <c r="D52" i="28" s="1"/>
  <c r="E53" i="27"/>
  <c r="F53" i="27" s="1"/>
  <c r="E63" i="12" l="1"/>
  <c r="F63" i="12" s="1"/>
  <c r="J50" i="31"/>
  <c r="D51" i="31" s="1"/>
  <c r="G82" i="30"/>
  <c r="E52" i="30"/>
  <c r="F52" i="30" s="1"/>
  <c r="E52" i="28"/>
  <c r="F52" i="28" s="1"/>
  <c r="J53" i="27"/>
  <c r="D54" i="27" s="1"/>
  <c r="J63" i="12" l="1"/>
  <c r="D64" i="12" s="1"/>
  <c r="J52" i="30"/>
  <c r="D53" i="30" s="1"/>
  <c r="E53" i="30" s="1"/>
  <c r="E51" i="31"/>
  <c r="F51" i="31" s="1"/>
  <c r="G83" i="30"/>
  <c r="J52" i="28"/>
  <c r="D53" i="28" s="1"/>
  <c r="E54" i="27"/>
  <c r="F54" i="27" s="1"/>
  <c r="E64" i="12" l="1"/>
  <c r="F64" i="12" s="1"/>
  <c r="F53" i="30"/>
  <c r="J53" i="30"/>
  <c r="D54" i="30" s="1"/>
  <c r="J51" i="31"/>
  <c r="D52" i="31" s="1"/>
  <c r="E52" i="31"/>
  <c r="F52" i="31" s="1"/>
  <c r="E54" i="30"/>
  <c r="F54" i="30" s="1"/>
  <c r="G84" i="30"/>
  <c r="E53" i="28"/>
  <c r="F53" i="28" s="1"/>
  <c r="J54" i="27"/>
  <c r="J64" i="12" l="1"/>
  <c r="D65" i="12" s="1"/>
  <c r="J52" i="31"/>
  <c r="D53" i="31" s="1"/>
  <c r="E53" i="31" s="1"/>
  <c r="F53" i="31" s="1"/>
  <c r="G85" i="30"/>
  <c r="J54" i="30"/>
  <c r="J53" i="28"/>
  <c r="D54" i="28" s="1"/>
  <c r="D55" i="27"/>
  <c r="M12" i="27"/>
  <c r="E65" i="12" l="1"/>
  <c r="F65" i="12" s="1"/>
  <c r="J53" i="31"/>
  <c r="D54" i="31" s="1"/>
  <c r="M12" i="30"/>
  <c r="D55" i="30"/>
  <c r="G86" i="30"/>
  <c r="E54" i="28"/>
  <c r="F54" i="28" s="1"/>
  <c r="E55" i="27"/>
  <c r="F55" i="27" s="1"/>
  <c r="J55" i="27"/>
  <c r="D56" i="27" s="1"/>
  <c r="J65" i="12" l="1"/>
  <c r="D66" i="12" s="1"/>
  <c r="E66" i="12" s="1"/>
  <c r="E54" i="31"/>
  <c r="F54" i="31" s="1"/>
  <c r="E55" i="30"/>
  <c r="F55" i="30" s="1"/>
  <c r="G87" i="30"/>
  <c r="J54" i="28"/>
  <c r="E56" i="27"/>
  <c r="F56" i="27" s="1"/>
  <c r="J66" i="12" l="1"/>
  <c r="D67" i="12" s="1"/>
  <c r="F66" i="12"/>
  <c r="J54" i="31"/>
  <c r="D55" i="31"/>
  <c r="M12" i="31"/>
  <c r="G88" i="30"/>
  <c r="J55" i="30"/>
  <c r="D56" i="30" s="1"/>
  <c r="M12" i="28"/>
  <c r="D55" i="28"/>
  <c r="J56" i="27"/>
  <c r="D57" i="27" s="1"/>
  <c r="E67" i="12" l="1"/>
  <c r="F67" i="12" s="1"/>
  <c r="E55" i="31"/>
  <c r="F55" i="31" s="1"/>
  <c r="E56" i="30"/>
  <c r="F56" i="30" s="1"/>
  <c r="G89" i="30"/>
  <c r="E55" i="28"/>
  <c r="F55" i="28" s="1"/>
  <c r="E57" i="27"/>
  <c r="F57" i="27" s="1"/>
  <c r="J67" i="12" l="1"/>
  <c r="D68" i="12" s="1"/>
  <c r="J55" i="28"/>
  <c r="D56" i="28" s="1"/>
  <c r="E56" i="28" s="1"/>
  <c r="F56" i="28" s="1"/>
  <c r="J55" i="31"/>
  <c r="D56" i="31" s="1"/>
  <c r="J56" i="30"/>
  <c r="D57" i="30" s="1"/>
  <c r="G90" i="30"/>
  <c r="J57" i="27"/>
  <c r="D58" i="27" s="1"/>
  <c r="E68" i="12" l="1"/>
  <c r="F68" i="12" s="1"/>
  <c r="E56" i="31"/>
  <c r="F56" i="31" s="1"/>
  <c r="G91" i="30"/>
  <c r="E57" i="30"/>
  <c r="F57" i="30" s="1"/>
  <c r="J56" i="28"/>
  <c r="D57" i="28" s="1"/>
  <c r="E58" i="27"/>
  <c r="F58" i="27" s="1"/>
  <c r="J68" i="12" l="1"/>
  <c r="D69" i="12" s="1"/>
  <c r="E69" i="12" s="1"/>
  <c r="F69" i="12" s="1"/>
  <c r="J58" i="27"/>
  <c r="D59" i="27" s="1"/>
  <c r="E59" i="27" s="1"/>
  <c r="F59" i="27" s="1"/>
  <c r="J56" i="31"/>
  <c r="D57" i="31" s="1"/>
  <c r="J57" i="30"/>
  <c r="D58" i="30" s="1"/>
  <c r="G92" i="30"/>
  <c r="E57" i="28"/>
  <c r="F57" i="28" s="1"/>
  <c r="J69" i="12" l="1"/>
  <c r="D70" i="12" s="1"/>
  <c r="E57" i="31"/>
  <c r="F57" i="31" s="1"/>
  <c r="G93" i="30"/>
  <c r="E58" i="30"/>
  <c r="F58" i="30" s="1"/>
  <c r="J57" i="28"/>
  <c r="D58" i="28" s="1"/>
  <c r="J59" i="27"/>
  <c r="D60" i="27" s="1"/>
  <c r="E70" i="12" l="1"/>
  <c r="F70" i="12" s="1"/>
  <c r="J58" i="30"/>
  <c r="D59" i="30" s="1"/>
  <c r="E59" i="30" s="1"/>
  <c r="F59" i="30" s="1"/>
  <c r="J57" i="31"/>
  <c r="D58" i="31" s="1"/>
  <c r="G94" i="30"/>
  <c r="E58" i="28"/>
  <c r="F58" i="28" s="1"/>
  <c r="E60" i="27"/>
  <c r="F60" i="27" s="1"/>
  <c r="J70" i="12" l="1"/>
  <c r="D71" i="12" s="1"/>
  <c r="E71" i="12" s="1"/>
  <c r="F71" i="12" s="1"/>
  <c r="J58" i="28"/>
  <c r="D59" i="28" s="1"/>
  <c r="E59" i="28" s="1"/>
  <c r="F59" i="28" s="1"/>
  <c r="E58" i="31"/>
  <c r="F58" i="31" s="1"/>
  <c r="G95" i="30"/>
  <c r="J59" i="30"/>
  <c r="D60" i="30" s="1"/>
  <c r="J60" i="27"/>
  <c r="D61" i="27" s="1"/>
  <c r="J71" i="12" l="1"/>
  <c r="D72" i="12" s="1"/>
  <c r="J58" i="31"/>
  <c r="D59" i="31" s="1"/>
  <c r="G96" i="30"/>
  <c r="E60" i="30"/>
  <c r="F60" i="30" s="1"/>
  <c r="J59" i="28"/>
  <c r="D60" i="28" s="1"/>
  <c r="E61" i="27"/>
  <c r="F61" i="27" s="1"/>
  <c r="J61" i="27" l="1"/>
  <c r="D62" i="27" s="1"/>
  <c r="E72" i="12"/>
  <c r="F72" i="12" s="1"/>
  <c r="J60" i="30"/>
  <c r="D61" i="30" s="1"/>
  <c r="E59" i="31"/>
  <c r="F59" i="31" s="1"/>
  <c r="E61" i="30"/>
  <c r="F61" i="30" s="1"/>
  <c r="G97" i="30"/>
  <c r="E60" i="28"/>
  <c r="F60" i="28" s="1"/>
  <c r="E62" i="27"/>
  <c r="F62" i="27" s="1"/>
  <c r="J72" i="12" l="1"/>
  <c r="D73" i="12" s="1"/>
  <c r="E73" i="12" s="1"/>
  <c r="F73" i="12" s="1"/>
  <c r="J59" i="31"/>
  <c r="D60" i="31" s="1"/>
  <c r="G98" i="30"/>
  <c r="J61" i="30"/>
  <c r="D62" i="30" s="1"/>
  <c r="J60" i="28"/>
  <c r="D61" i="28" s="1"/>
  <c r="J62" i="27"/>
  <c r="D63" i="27" s="1"/>
  <c r="J73" i="12" l="1"/>
  <c r="D74" i="12" s="1"/>
  <c r="E60" i="31"/>
  <c r="F60" i="31" s="1"/>
  <c r="E62" i="30"/>
  <c r="F62" i="30" s="1"/>
  <c r="G99" i="30"/>
  <c r="E61" i="28"/>
  <c r="F61" i="28" s="1"/>
  <c r="E63" i="27"/>
  <c r="F63" i="27" s="1"/>
  <c r="E74" i="12" l="1"/>
  <c r="F74" i="12" s="1"/>
  <c r="J62" i="30"/>
  <c r="D63" i="30" s="1"/>
  <c r="J60" i="31"/>
  <c r="D61" i="31" s="1"/>
  <c r="G100" i="30"/>
  <c r="E63" i="30"/>
  <c r="F63" i="30" s="1"/>
  <c r="J61" i="28"/>
  <c r="D62" i="28" s="1"/>
  <c r="J63" i="27"/>
  <c r="D64" i="27" s="1"/>
  <c r="J74" i="12" l="1"/>
  <c r="D75" i="12" s="1"/>
  <c r="E61" i="31"/>
  <c r="F61" i="31" s="1"/>
  <c r="J61" i="31"/>
  <c r="D62" i="31" s="1"/>
  <c r="J63" i="30"/>
  <c r="D64" i="30" s="1"/>
  <c r="G101" i="30"/>
  <c r="E62" i="28"/>
  <c r="F62" i="28" s="1"/>
  <c r="E64" i="27"/>
  <c r="F64" i="27" s="1"/>
  <c r="E75" i="12" l="1"/>
  <c r="F75" i="12" s="1"/>
  <c r="J62" i="28"/>
  <c r="D63" i="28" s="1"/>
  <c r="E62" i="31"/>
  <c r="F62" i="31" s="1"/>
  <c r="G102" i="30"/>
  <c r="E64" i="30"/>
  <c r="F64" i="30" s="1"/>
  <c r="E63" i="28"/>
  <c r="F63" i="28" s="1"/>
  <c r="J64" i="27"/>
  <c r="D65" i="27" s="1"/>
  <c r="J75" i="12" l="1"/>
  <c r="D76" i="12" s="1"/>
  <c r="J63" i="28"/>
  <c r="D64" i="28" s="1"/>
  <c r="E64" i="28" s="1"/>
  <c r="F64" i="28" s="1"/>
  <c r="J62" i="31"/>
  <c r="D63" i="31" s="1"/>
  <c r="J64" i="30"/>
  <c r="D65" i="30" s="1"/>
  <c r="G103" i="30"/>
  <c r="E65" i="27"/>
  <c r="F65" i="27" s="1"/>
  <c r="E76" i="12" l="1"/>
  <c r="F76" i="12" s="1"/>
  <c r="E63" i="31"/>
  <c r="F63" i="31" s="1"/>
  <c r="G104" i="30"/>
  <c r="E65" i="30"/>
  <c r="F65" i="30" s="1"/>
  <c r="J64" i="28"/>
  <c r="D65" i="28" s="1"/>
  <c r="J65" i="27"/>
  <c r="D66" i="27" s="1"/>
  <c r="J76" i="12" l="1"/>
  <c r="D77" i="12" s="1"/>
  <c r="E77" i="12" s="1"/>
  <c r="F77" i="12" s="1"/>
  <c r="J65" i="30"/>
  <c r="D66" i="30" s="1"/>
  <c r="E66" i="30" s="1"/>
  <c r="F66" i="30" s="1"/>
  <c r="J63" i="31"/>
  <c r="D64" i="31" s="1"/>
  <c r="G105" i="30"/>
  <c r="E65" i="28"/>
  <c r="F65" i="28" s="1"/>
  <c r="E66" i="27"/>
  <c r="F66" i="27" s="1"/>
  <c r="J77" i="12" l="1"/>
  <c r="D78" i="12" s="1"/>
  <c r="E64" i="31"/>
  <c r="F64" i="31" s="1"/>
  <c r="G106" i="30"/>
  <c r="J66" i="30"/>
  <c r="D67" i="30" s="1"/>
  <c r="J65" i="28"/>
  <c r="D66" i="28" s="1"/>
  <c r="J66" i="27"/>
  <c r="D67" i="27" s="1"/>
  <c r="E78" i="12" l="1"/>
  <c r="F78" i="12" s="1"/>
  <c r="J64" i="31"/>
  <c r="D65" i="31" s="1"/>
  <c r="E67" i="30"/>
  <c r="F67" i="30" s="1"/>
  <c r="G107" i="30"/>
  <c r="E66" i="28"/>
  <c r="F66" i="28" s="1"/>
  <c r="E67" i="27"/>
  <c r="F67" i="27" s="1"/>
  <c r="J78" i="12" l="1"/>
  <c r="D79" i="12" s="1"/>
  <c r="E79" i="12" s="1"/>
  <c r="F79" i="12" s="1"/>
  <c r="E65" i="31"/>
  <c r="F65" i="31" s="1"/>
  <c r="G108" i="30"/>
  <c r="J67" i="30"/>
  <c r="D68" i="30" s="1"/>
  <c r="J66" i="28"/>
  <c r="D67" i="28" s="1"/>
  <c r="J67" i="27"/>
  <c r="D68" i="27" s="1"/>
  <c r="J79" i="12" l="1"/>
  <c r="D80" i="12" s="1"/>
  <c r="E80" i="12" s="1"/>
  <c r="F80" i="12" s="1"/>
  <c r="J65" i="31"/>
  <c r="D66" i="31" s="1"/>
  <c r="E68" i="30"/>
  <c r="F68" i="30" s="1"/>
  <c r="G109" i="30"/>
  <c r="E67" i="28"/>
  <c r="F67" i="28" s="1"/>
  <c r="E68" i="27"/>
  <c r="F68" i="27" s="1"/>
  <c r="J80" i="12" l="1"/>
  <c r="D81" i="12" s="1"/>
  <c r="E66" i="31"/>
  <c r="F66" i="31" s="1"/>
  <c r="G110" i="30"/>
  <c r="J68" i="30"/>
  <c r="D69" i="30" s="1"/>
  <c r="J67" i="28"/>
  <c r="D68" i="28" s="1"/>
  <c r="J68" i="27"/>
  <c r="D69" i="27" s="1"/>
  <c r="E81" i="12" l="1"/>
  <c r="F81" i="12" s="1"/>
  <c r="J66" i="31"/>
  <c r="D67" i="31" s="1"/>
  <c r="E69" i="30"/>
  <c r="F69" i="30" s="1"/>
  <c r="G111" i="30"/>
  <c r="E68" i="28"/>
  <c r="F68" i="28" s="1"/>
  <c r="E69" i="27"/>
  <c r="F69" i="27" s="1"/>
  <c r="J69" i="27"/>
  <c r="D70" i="27" s="1"/>
  <c r="J81" i="12" l="1"/>
  <c r="D82" i="12" s="1"/>
  <c r="E82" i="12" s="1"/>
  <c r="F82" i="12" s="1"/>
  <c r="J68" i="28"/>
  <c r="D69" i="28" s="1"/>
  <c r="E67" i="31"/>
  <c r="F67" i="31" s="1"/>
  <c r="G112" i="30"/>
  <c r="J69" i="30"/>
  <c r="D70" i="30" s="1"/>
  <c r="E69" i="28"/>
  <c r="F69" i="28" s="1"/>
  <c r="E70" i="27"/>
  <c r="F70" i="27" s="1"/>
  <c r="J69" i="28" l="1"/>
  <c r="D70" i="28" s="1"/>
  <c r="J82" i="12"/>
  <c r="D83" i="12" s="1"/>
  <c r="E83" i="12" s="1"/>
  <c r="F83" i="12" s="1"/>
  <c r="J67" i="31"/>
  <c r="D68" i="31" s="1"/>
  <c r="E68" i="31" s="1"/>
  <c r="F68" i="31" s="1"/>
  <c r="E70" i="30"/>
  <c r="F70" i="30" s="1"/>
  <c r="J70" i="30"/>
  <c r="D71" i="30" s="1"/>
  <c r="G113" i="30"/>
  <c r="E70" i="28"/>
  <c r="F70" i="28" s="1"/>
  <c r="J70" i="27"/>
  <c r="D71" i="27" s="1"/>
  <c r="J83" i="12" l="1"/>
  <c r="D84" i="12" s="1"/>
  <c r="E84" i="12" s="1"/>
  <c r="F84" i="12" s="1"/>
  <c r="J68" i="31"/>
  <c r="D69" i="31" s="1"/>
  <c r="G114" i="30"/>
  <c r="E71" i="30"/>
  <c r="F71" i="30" s="1"/>
  <c r="J70" i="28"/>
  <c r="D71" i="28" s="1"/>
  <c r="E71" i="27"/>
  <c r="F71" i="27" s="1"/>
  <c r="J84" i="12" l="1"/>
  <c r="D85" i="12" s="1"/>
  <c r="E85" i="12" s="1"/>
  <c r="F85" i="12" s="1"/>
  <c r="E69" i="31"/>
  <c r="F69" i="31" s="1"/>
  <c r="J71" i="30"/>
  <c r="D72" i="30" s="1"/>
  <c r="G115" i="30"/>
  <c r="E71" i="28"/>
  <c r="F71" i="28" s="1"/>
  <c r="J71" i="27"/>
  <c r="D72" i="27" s="1"/>
  <c r="J85" i="12" l="1"/>
  <c r="D86" i="12" s="1"/>
  <c r="J71" i="28"/>
  <c r="D72" i="28" s="1"/>
  <c r="E72" i="28" s="1"/>
  <c r="F72" i="28" s="1"/>
  <c r="J69" i="31"/>
  <c r="D70" i="31" s="1"/>
  <c r="E70" i="31" s="1"/>
  <c r="F70" i="31" s="1"/>
  <c r="G116" i="30"/>
  <c r="E72" i="30"/>
  <c r="F72" i="30" s="1"/>
  <c r="E72" i="27"/>
  <c r="F72" i="27" s="1"/>
  <c r="E86" i="12" l="1"/>
  <c r="F86" i="12" s="1"/>
  <c r="J86" i="12"/>
  <c r="D87" i="12" s="1"/>
  <c r="J70" i="31"/>
  <c r="D71" i="31" s="1"/>
  <c r="E71" i="31" s="1"/>
  <c r="F71" i="31" s="1"/>
  <c r="J72" i="30"/>
  <c r="D73" i="30" s="1"/>
  <c r="E73" i="30" s="1"/>
  <c r="F73" i="30" s="1"/>
  <c r="G117" i="30"/>
  <c r="J72" i="28"/>
  <c r="D73" i="28" s="1"/>
  <c r="J72" i="27"/>
  <c r="D73" i="27" s="1"/>
  <c r="E87" i="12" l="1"/>
  <c r="F87" i="12" s="1"/>
  <c r="J71" i="31"/>
  <c r="D72" i="31" s="1"/>
  <c r="E72" i="31" s="1"/>
  <c r="F72" i="31" s="1"/>
  <c r="G118" i="30"/>
  <c r="J73" i="30"/>
  <c r="D74" i="30" s="1"/>
  <c r="E73" i="28"/>
  <c r="F73" i="28" s="1"/>
  <c r="E73" i="27"/>
  <c r="F73" i="27" s="1"/>
  <c r="J87" i="12" l="1"/>
  <c r="D88" i="12" s="1"/>
  <c r="J72" i="31"/>
  <c r="D73" i="31" s="1"/>
  <c r="E73" i="31" s="1"/>
  <c r="F73" i="31" s="1"/>
  <c r="E74" i="30"/>
  <c r="F74" i="30" s="1"/>
  <c r="G119" i="30"/>
  <c r="J73" i="28"/>
  <c r="D74" i="28" s="1"/>
  <c r="J73" i="27"/>
  <c r="D74" i="27" s="1"/>
  <c r="E88" i="12" l="1"/>
  <c r="F88" i="12" s="1"/>
  <c r="J73" i="31"/>
  <c r="D74" i="31" s="1"/>
  <c r="E74" i="31" s="1"/>
  <c r="F74" i="31" s="1"/>
  <c r="G120" i="30"/>
  <c r="J74" i="30"/>
  <c r="D75" i="30" s="1"/>
  <c r="E74" i="28"/>
  <c r="F74" i="28" s="1"/>
  <c r="E74" i="27"/>
  <c r="F74" i="27" s="1"/>
  <c r="J88" i="12" l="1"/>
  <c r="D89" i="12" s="1"/>
  <c r="J74" i="31"/>
  <c r="D75" i="31" s="1"/>
  <c r="E75" i="30"/>
  <c r="F75" i="30" s="1"/>
  <c r="G121" i="30"/>
  <c r="J74" i="28"/>
  <c r="D75" i="28" s="1"/>
  <c r="J74" i="27"/>
  <c r="D75" i="27" s="1"/>
  <c r="E89" i="12" l="1"/>
  <c r="F89" i="12" s="1"/>
  <c r="E75" i="31"/>
  <c r="F75" i="31" s="1"/>
  <c r="G122" i="30"/>
  <c r="J75" i="30"/>
  <c r="D76" i="30" s="1"/>
  <c r="E75" i="28"/>
  <c r="F75" i="28" s="1"/>
  <c r="E75" i="27"/>
  <c r="F75" i="27" s="1"/>
  <c r="J89" i="12" l="1"/>
  <c r="J75" i="31"/>
  <c r="D76" i="31" s="1"/>
  <c r="E76" i="30"/>
  <c r="F76" i="30" s="1"/>
  <c r="G123" i="30"/>
  <c r="J75" i="28"/>
  <c r="D76" i="28" s="1"/>
  <c r="J75" i="27"/>
  <c r="D76" i="27" s="1"/>
  <c r="D90" i="12" l="1"/>
  <c r="E76" i="31"/>
  <c r="F76" i="31" s="1"/>
  <c r="G124" i="30"/>
  <c r="J76" i="30"/>
  <c r="D77" i="30" s="1"/>
  <c r="E76" i="28"/>
  <c r="F76" i="28" s="1"/>
  <c r="E76" i="27"/>
  <c r="F76" i="27" s="1"/>
  <c r="E90" i="12" l="1"/>
  <c r="F90" i="12" s="1"/>
  <c r="J76" i="28"/>
  <c r="D77" i="28" s="1"/>
  <c r="E77" i="28" s="1"/>
  <c r="F77" i="28" s="1"/>
  <c r="J76" i="31"/>
  <c r="D77" i="31" s="1"/>
  <c r="G125" i="30"/>
  <c r="E77" i="30"/>
  <c r="F77" i="30" s="1"/>
  <c r="J76" i="27"/>
  <c r="D77" i="27" s="1"/>
  <c r="J90" i="12" l="1"/>
  <c r="D91" i="12" s="1"/>
  <c r="E77" i="31"/>
  <c r="F77" i="31" s="1"/>
  <c r="J77" i="30"/>
  <c r="D78" i="30" s="1"/>
  <c r="G126" i="30"/>
  <c r="J77" i="28"/>
  <c r="D78" i="28" s="1"/>
  <c r="E77" i="27"/>
  <c r="F77" i="27" s="1"/>
  <c r="E91" i="12" l="1"/>
  <c r="F91" i="12" s="1"/>
  <c r="J77" i="27"/>
  <c r="D78" i="27" s="1"/>
  <c r="E78" i="27" s="1"/>
  <c r="F78" i="27" s="1"/>
  <c r="J77" i="31"/>
  <c r="D78" i="31" s="1"/>
  <c r="E78" i="31" s="1"/>
  <c r="F78" i="31" s="1"/>
  <c r="G127" i="30"/>
  <c r="E78" i="30"/>
  <c r="F78" i="30" s="1"/>
  <c r="E78" i="28"/>
  <c r="F78" i="28" s="1"/>
  <c r="J91" i="12" l="1"/>
  <c r="D92" i="12" s="1"/>
  <c r="J78" i="27"/>
  <c r="D79" i="27" s="1"/>
  <c r="E79" i="27" s="1"/>
  <c r="F79" i="27" s="1"/>
  <c r="J78" i="30"/>
  <c r="D79" i="30" s="1"/>
  <c r="E79" i="30" s="1"/>
  <c r="F79" i="30" s="1"/>
  <c r="J78" i="31"/>
  <c r="D79" i="31" s="1"/>
  <c r="G128" i="30"/>
  <c r="J78" i="28"/>
  <c r="D79" i="28" s="1"/>
  <c r="E92" i="12" l="1"/>
  <c r="F92" i="12" s="1"/>
  <c r="J79" i="30"/>
  <c r="D80" i="30" s="1"/>
  <c r="E79" i="31"/>
  <c r="F79" i="31" s="1"/>
  <c r="E80" i="30"/>
  <c r="F80" i="30" s="1"/>
  <c r="E79" i="28"/>
  <c r="F79" i="28" s="1"/>
  <c r="J79" i="27"/>
  <c r="D80" i="27" s="1"/>
  <c r="J92" i="12" l="1"/>
  <c r="D93" i="12" s="1"/>
  <c r="J79" i="28"/>
  <c r="D80" i="28" s="1"/>
  <c r="E80" i="28" s="1"/>
  <c r="F80" i="28" s="1"/>
  <c r="J79" i="31"/>
  <c r="D80" i="31" s="1"/>
  <c r="J80" i="30"/>
  <c r="D81" i="30" s="1"/>
  <c r="E80" i="27"/>
  <c r="F80" i="27" s="1"/>
  <c r="E93" i="12" l="1"/>
  <c r="F93" i="12" s="1"/>
  <c r="J80" i="28"/>
  <c r="D81" i="28" s="1"/>
  <c r="E81" i="28" s="1"/>
  <c r="F81" i="28" s="1"/>
  <c r="E80" i="31"/>
  <c r="F80" i="31" s="1"/>
  <c r="E81" i="30"/>
  <c r="F81" i="30" s="1"/>
  <c r="J80" i="27"/>
  <c r="D81" i="27" s="1"/>
  <c r="J93" i="12" l="1"/>
  <c r="D94" i="12" s="1"/>
  <c r="J81" i="28"/>
  <c r="D82" i="28" s="1"/>
  <c r="E82" i="28" s="1"/>
  <c r="J80" i="31"/>
  <c r="D81" i="31" s="1"/>
  <c r="J81" i="30"/>
  <c r="D82" i="30" s="1"/>
  <c r="E81" i="27"/>
  <c r="F81" i="27" s="1"/>
  <c r="E94" i="12" l="1"/>
  <c r="F94" i="12" s="1"/>
  <c r="F82" i="28"/>
  <c r="J82" i="28"/>
  <c r="D83" i="28" s="1"/>
  <c r="E83" i="28" s="1"/>
  <c r="F83" i="28" s="1"/>
  <c r="E81" i="31"/>
  <c r="F81" i="31" s="1"/>
  <c r="E82" i="30"/>
  <c r="F82" i="30" s="1"/>
  <c r="J82" i="30"/>
  <c r="D83" i="30" s="1"/>
  <c r="J81" i="27"/>
  <c r="D82" i="27" s="1"/>
  <c r="J94" i="12" l="1"/>
  <c r="D95" i="12" s="1"/>
  <c r="J83" i="28"/>
  <c r="D84" i="28" s="1"/>
  <c r="E84" i="28" s="1"/>
  <c r="F84" i="28" s="1"/>
  <c r="J81" i="31"/>
  <c r="D82" i="31" s="1"/>
  <c r="E83" i="30"/>
  <c r="F83" i="30" s="1"/>
  <c r="E82" i="27"/>
  <c r="F82" i="27" s="1"/>
  <c r="E95" i="12" l="1"/>
  <c r="F95" i="12" s="1"/>
  <c r="E82" i="31"/>
  <c r="F82" i="31" s="1"/>
  <c r="J83" i="30"/>
  <c r="D84" i="30" s="1"/>
  <c r="J84" i="28"/>
  <c r="D85" i="28" s="1"/>
  <c r="J82" i="27"/>
  <c r="D83" i="27" s="1"/>
  <c r="J95" i="12" l="1"/>
  <c r="D96" i="12" s="1"/>
  <c r="E96" i="12" s="1"/>
  <c r="F96" i="12" s="1"/>
  <c r="J82" i="31"/>
  <c r="D83" i="31" s="1"/>
  <c r="J83" i="31" s="1"/>
  <c r="D84" i="31" s="1"/>
  <c r="E83" i="31"/>
  <c r="F83" i="31" s="1"/>
  <c r="E84" i="30"/>
  <c r="F84" i="30" s="1"/>
  <c r="E85" i="28"/>
  <c r="F85" i="28" s="1"/>
  <c r="E83" i="27"/>
  <c r="F83" i="27" s="1"/>
  <c r="J96" i="12" l="1"/>
  <c r="D97" i="12" s="1"/>
  <c r="E97" i="12" s="1"/>
  <c r="F97" i="12" s="1"/>
  <c r="E84" i="31"/>
  <c r="F84" i="31" s="1"/>
  <c r="J84" i="30"/>
  <c r="D85" i="30" s="1"/>
  <c r="J85" i="28"/>
  <c r="D86" i="28" s="1"/>
  <c r="J83" i="27"/>
  <c r="D84" i="27" s="1"/>
  <c r="J97" i="12" l="1"/>
  <c r="D98" i="12" s="1"/>
  <c r="J84" i="31"/>
  <c r="D85" i="31" s="1"/>
  <c r="E85" i="30"/>
  <c r="F85" i="30" s="1"/>
  <c r="E86" i="28"/>
  <c r="F86" i="28" s="1"/>
  <c r="E84" i="27"/>
  <c r="F84" i="27" s="1"/>
  <c r="E98" i="12" l="1"/>
  <c r="F98" i="12" s="1"/>
  <c r="J86" i="28"/>
  <c r="D87" i="28" s="1"/>
  <c r="E87" i="28" s="1"/>
  <c r="F87" i="28" s="1"/>
  <c r="E85" i="31"/>
  <c r="F85" i="31" s="1"/>
  <c r="J85" i="30"/>
  <c r="D86" i="30" s="1"/>
  <c r="J84" i="27"/>
  <c r="D85" i="27" s="1"/>
  <c r="J98" i="12" l="1"/>
  <c r="D99" i="12" s="1"/>
  <c r="J87" i="28"/>
  <c r="D88" i="28" s="1"/>
  <c r="E88" i="28" s="1"/>
  <c r="F88" i="28" s="1"/>
  <c r="J85" i="31"/>
  <c r="D86" i="31" s="1"/>
  <c r="E86" i="31" s="1"/>
  <c r="F86" i="31" s="1"/>
  <c r="E86" i="30"/>
  <c r="F86" i="30" s="1"/>
  <c r="J86" i="30"/>
  <c r="D87" i="30" s="1"/>
  <c r="E85" i="27"/>
  <c r="F85" i="27" s="1"/>
  <c r="E99" i="12" l="1"/>
  <c r="F99" i="12" s="1"/>
  <c r="J86" i="31"/>
  <c r="D87" i="31" s="1"/>
  <c r="E87" i="30"/>
  <c r="F87" i="30" s="1"/>
  <c r="J87" i="30"/>
  <c r="D88" i="30" s="1"/>
  <c r="J88" i="28"/>
  <c r="D89" i="28" s="1"/>
  <c r="J85" i="27"/>
  <c r="D86" i="27" s="1"/>
  <c r="J99" i="12" l="1"/>
  <c r="D100" i="12" s="1"/>
  <c r="E87" i="31"/>
  <c r="F87" i="31" s="1"/>
  <c r="E88" i="30"/>
  <c r="F88" i="30" s="1"/>
  <c r="E89" i="28"/>
  <c r="F89" i="28" s="1"/>
  <c r="E86" i="27"/>
  <c r="F86" i="27" s="1"/>
  <c r="E100" i="12" l="1"/>
  <c r="F100" i="12" s="1"/>
  <c r="J89" i="28"/>
  <c r="D90" i="28" s="1"/>
  <c r="E90" i="28" s="1"/>
  <c r="J87" i="31"/>
  <c r="D88" i="31" s="1"/>
  <c r="J88" i="30"/>
  <c r="D89" i="30" s="1"/>
  <c r="J86" i="27"/>
  <c r="D87" i="27" s="1"/>
  <c r="J100" i="12" l="1"/>
  <c r="D101" i="12" s="1"/>
  <c r="F90" i="28"/>
  <c r="J90" i="28"/>
  <c r="D91" i="28" s="1"/>
  <c r="E91" i="28" s="1"/>
  <c r="F91" i="28" s="1"/>
  <c r="E88" i="31"/>
  <c r="F88" i="31" s="1"/>
  <c r="E89" i="30"/>
  <c r="F89" i="30" s="1"/>
  <c r="E87" i="27"/>
  <c r="F87" i="27" s="1"/>
  <c r="J87" i="27" l="1"/>
  <c r="D88" i="27" s="1"/>
  <c r="E101" i="12"/>
  <c r="F101" i="12" s="1"/>
  <c r="J91" i="28"/>
  <c r="D92" i="28" s="1"/>
  <c r="E92" i="28" s="1"/>
  <c r="F92" i="28" s="1"/>
  <c r="J88" i="31"/>
  <c r="D89" i="31" s="1"/>
  <c r="J89" i="30"/>
  <c r="D90" i="30" s="1"/>
  <c r="E88" i="27"/>
  <c r="F88" i="27" s="1"/>
  <c r="J101" i="12" l="1"/>
  <c r="D102" i="12" s="1"/>
  <c r="E89" i="31"/>
  <c r="F89" i="31" s="1"/>
  <c r="E90" i="30"/>
  <c r="F90" i="30" s="1"/>
  <c r="J92" i="28"/>
  <c r="D93" i="28" s="1"/>
  <c r="J88" i="27"/>
  <c r="D89" i="27" s="1"/>
  <c r="E102" i="12" l="1"/>
  <c r="F102" i="12" s="1"/>
  <c r="J90" i="30"/>
  <c r="D91" i="30" s="1"/>
  <c r="J89" i="31"/>
  <c r="D90" i="31" s="1"/>
  <c r="E91" i="30"/>
  <c r="F91" i="30" s="1"/>
  <c r="E93" i="28"/>
  <c r="F93" i="28" s="1"/>
  <c r="E89" i="27"/>
  <c r="F89" i="27" s="1"/>
  <c r="J89" i="27" l="1"/>
  <c r="D90" i="27" s="1"/>
  <c r="J102" i="12"/>
  <c r="D103" i="12" s="1"/>
  <c r="E103" i="12" s="1"/>
  <c r="F103" i="12" s="1"/>
  <c r="J91" i="30"/>
  <c r="D92" i="30" s="1"/>
  <c r="E90" i="31"/>
  <c r="F90" i="31" s="1"/>
  <c r="E92" i="30"/>
  <c r="F92" i="30" s="1"/>
  <c r="J93" i="28"/>
  <c r="D94" i="28" s="1"/>
  <c r="E90" i="27"/>
  <c r="F90" i="27" s="1"/>
  <c r="J103" i="12" l="1"/>
  <c r="D104" i="12" s="1"/>
  <c r="J90" i="27"/>
  <c r="D91" i="27" s="1"/>
  <c r="E91" i="27" s="1"/>
  <c r="F91" i="27" s="1"/>
  <c r="J92" i="30"/>
  <c r="D93" i="30" s="1"/>
  <c r="J90" i="31"/>
  <c r="D91" i="31" s="1"/>
  <c r="E93" i="30"/>
  <c r="F93" i="30" s="1"/>
  <c r="E94" i="28"/>
  <c r="F94" i="28" s="1"/>
  <c r="E104" i="12" l="1"/>
  <c r="F104" i="12" s="1"/>
  <c r="J94" i="28"/>
  <c r="D95" i="28" s="1"/>
  <c r="E95" i="28" s="1"/>
  <c r="E91" i="31"/>
  <c r="F91" i="31" s="1"/>
  <c r="J93" i="30"/>
  <c r="D94" i="30" s="1"/>
  <c r="J91" i="27"/>
  <c r="D92" i="27" s="1"/>
  <c r="J104" i="12" l="1"/>
  <c r="D105" i="12" s="1"/>
  <c r="F95" i="28"/>
  <c r="J95" i="28"/>
  <c r="D96" i="28" s="1"/>
  <c r="E96" i="28" s="1"/>
  <c r="F96" i="28" s="1"/>
  <c r="J91" i="31"/>
  <c r="D92" i="31" s="1"/>
  <c r="E94" i="30"/>
  <c r="F94" i="30" s="1"/>
  <c r="J94" i="30"/>
  <c r="D95" i="30" s="1"/>
  <c r="E92" i="27"/>
  <c r="F92" i="27" s="1"/>
  <c r="E105" i="12" l="1"/>
  <c r="F105" i="12" s="1"/>
  <c r="E92" i="31"/>
  <c r="F92" i="31" s="1"/>
  <c r="E95" i="30"/>
  <c r="F95" i="30" s="1"/>
  <c r="J96" i="28"/>
  <c r="D97" i="28" s="1"/>
  <c r="J92" i="27"/>
  <c r="D93" i="27" s="1"/>
  <c r="J105" i="12" l="1"/>
  <c r="D106" i="12" s="1"/>
  <c r="J92" i="31"/>
  <c r="D93" i="31" s="1"/>
  <c r="J95" i="30"/>
  <c r="D96" i="30" s="1"/>
  <c r="E97" i="28"/>
  <c r="F97" i="28" s="1"/>
  <c r="E93" i="27"/>
  <c r="F93" i="27" s="1"/>
  <c r="J97" i="28" l="1"/>
  <c r="D98" i="28" s="1"/>
  <c r="E106" i="12"/>
  <c r="F106" i="12" s="1"/>
  <c r="E93" i="31"/>
  <c r="F93" i="31" s="1"/>
  <c r="E96" i="30"/>
  <c r="F96" i="30" s="1"/>
  <c r="E98" i="28"/>
  <c r="F98" i="28" s="1"/>
  <c r="J93" i="27"/>
  <c r="D94" i="27" s="1"/>
  <c r="J106" i="12" l="1"/>
  <c r="D107" i="12" s="1"/>
  <c r="E107" i="12" s="1"/>
  <c r="F107" i="12" s="1"/>
  <c r="J98" i="28"/>
  <c r="D99" i="28" s="1"/>
  <c r="E99" i="28" s="1"/>
  <c r="J93" i="31"/>
  <c r="D94" i="31" s="1"/>
  <c r="E94" i="31" s="1"/>
  <c r="F94" i="31" s="1"/>
  <c r="J96" i="30"/>
  <c r="D97" i="30" s="1"/>
  <c r="E94" i="27"/>
  <c r="F94" i="27" s="1"/>
  <c r="J107" i="12" l="1"/>
  <c r="D108" i="12" s="1"/>
  <c r="E108" i="12" s="1"/>
  <c r="F108" i="12" s="1"/>
  <c r="J94" i="27"/>
  <c r="D95" i="27" s="1"/>
  <c r="E95" i="27" s="1"/>
  <c r="F95" i="27" s="1"/>
  <c r="F99" i="28"/>
  <c r="J99" i="28"/>
  <c r="D100" i="28" s="1"/>
  <c r="E100" i="28" s="1"/>
  <c r="F100" i="28" s="1"/>
  <c r="J94" i="31"/>
  <c r="D95" i="31" s="1"/>
  <c r="E97" i="30"/>
  <c r="F97" i="30" s="1"/>
  <c r="J108" i="12" l="1"/>
  <c r="D109" i="12" s="1"/>
  <c r="J95" i="27"/>
  <c r="D96" i="27" s="1"/>
  <c r="E96" i="27" s="1"/>
  <c r="F96" i="27" s="1"/>
  <c r="E95" i="31"/>
  <c r="F95" i="31" s="1"/>
  <c r="J97" i="30"/>
  <c r="D98" i="30" s="1"/>
  <c r="J100" i="28"/>
  <c r="D101" i="28" s="1"/>
  <c r="E109" i="12" l="1"/>
  <c r="F109" i="12" s="1"/>
  <c r="J109" i="12"/>
  <c r="D110" i="12" s="1"/>
  <c r="J95" i="31"/>
  <c r="D96" i="31" s="1"/>
  <c r="E96" i="31"/>
  <c r="F96" i="31" s="1"/>
  <c r="E98" i="30"/>
  <c r="F98" i="30" s="1"/>
  <c r="E101" i="28"/>
  <c r="F101" i="28" s="1"/>
  <c r="J96" i="27"/>
  <c r="D97" i="27" s="1"/>
  <c r="E110" i="12" l="1"/>
  <c r="F110" i="12" s="1"/>
  <c r="C22" i="17"/>
  <c r="H6" i="17"/>
  <c r="H27" i="17" s="1"/>
  <c r="J96" i="31"/>
  <c r="D97" i="31" s="1"/>
  <c r="J98" i="30"/>
  <c r="D99" i="30" s="1"/>
  <c r="J101" i="28"/>
  <c r="D102" i="28" s="1"/>
  <c r="E97" i="27"/>
  <c r="F97" i="27" s="1"/>
  <c r="J110" i="12" l="1"/>
  <c r="D111" i="12" s="1"/>
  <c r="E97" i="31"/>
  <c r="F97" i="31" s="1"/>
  <c r="E99" i="30"/>
  <c r="F99" i="30" s="1"/>
  <c r="J99" i="30"/>
  <c r="D100" i="30" s="1"/>
  <c r="E102" i="28"/>
  <c r="F102" i="28" s="1"/>
  <c r="J97" i="27"/>
  <c r="D98" i="27" s="1"/>
  <c r="E111" i="12" l="1"/>
  <c r="F111" i="12" s="1"/>
  <c r="J111" i="12"/>
  <c r="D112" i="12" s="1"/>
  <c r="J102" i="28"/>
  <c r="D103" i="28" s="1"/>
  <c r="E103" i="28" s="1"/>
  <c r="J97" i="31"/>
  <c r="D98" i="31" s="1"/>
  <c r="E100" i="30"/>
  <c r="F100" i="30" s="1"/>
  <c r="E98" i="27"/>
  <c r="F98" i="27" s="1"/>
  <c r="J98" i="27" l="1"/>
  <c r="D99" i="27" s="1"/>
  <c r="E99" i="27" s="1"/>
  <c r="F99" i="27" s="1"/>
  <c r="E112" i="12"/>
  <c r="F112" i="12" s="1"/>
  <c r="F103" i="28"/>
  <c r="J103" i="28"/>
  <c r="D104" i="28" s="1"/>
  <c r="E104" i="28" s="1"/>
  <c r="F104" i="28" s="1"/>
  <c r="E98" i="31"/>
  <c r="F98" i="31" s="1"/>
  <c r="J100" i="30"/>
  <c r="D101" i="30" s="1"/>
  <c r="J99" i="27" l="1"/>
  <c r="D100" i="27" s="1"/>
  <c r="J112" i="12"/>
  <c r="D113" i="12" s="1"/>
  <c r="J98" i="31"/>
  <c r="D99" i="31" s="1"/>
  <c r="E99" i="31"/>
  <c r="F99" i="31" s="1"/>
  <c r="E101" i="30"/>
  <c r="F101" i="30" s="1"/>
  <c r="J104" i="28"/>
  <c r="D105" i="28" s="1"/>
  <c r="E100" i="27"/>
  <c r="F100" i="27" s="1"/>
  <c r="E113" i="12" l="1"/>
  <c r="F113" i="12" s="1"/>
  <c r="J113" i="12"/>
  <c r="D114" i="12" s="1"/>
  <c r="J99" i="31"/>
  <c r="D100" i="31" s="1"/>
  <c r="E100" i="31"/>
  <c r="F100" i="31" s="1"/>
  <c r="J101" i="30"/>
  <c r="D102" i="30" s="1"/>
  <c r="E105" i="28"/>
  <c r="F105" i="28" s="1"/>
  <c r="J105" i="28"/>
  <c r="D106" i="28" s="1"/>
  <c r="J100" i="27"/>
  <c r="D101" i="27" s="1"/>
  <c r="E114" i="12" l="1"/>
  <c r="F114" i="12" s="1"/>
  <c r="J114" i="12"/>
  <c r="D115" i="12" s="1"/>
  <c r="J100" i="31"/>
  <c r="D101" i="31" s="1"/>
  <c r="E102" i="30"/>
  <c r="F102" i="30" s="1"/>
  <c r="E106" i="28"/>
  <c r="F106" i="28" s="1"/>
  <c r="J106" i="28"/>
  <c r="D107" i="28" s="1"/>
  <c r="E101" i="27"/>
  <c r="F101" i="27" s="1"/>
  <c r="E115" i="12" l="1"/>
  <c r="F115" i="12" s="1"/>
  <c r="E101" i="31"/>
  <c r="F101" i="31" s="1"/>
  <c r="J102" i="30"/>
  <c r="D103" i="30" s="1"/>
  <c r="E107" i="28"/>
  <c r="F107" i="28" s="1"/>
  <c r="J101" i="27"/>
  <c r="D102" i="27" s="1"/>
  <c r="J107" i="28" l="1"/>
  <c r="D108" i="28" s="1"/>
  <c r="J115" i="12"/>
  <c r="D116" i="12" s="1"/>
  <c r="J101" i="31"/>
  <c r="D102" i="31" s="1"/>
  <c r="E103" i="30"/>
  <c r="F103" i="30" s="1"/>
  <c r="E108" i="28"/>
  <c r="F108" i="28" s="1"/>
  <c r="E102" i="27"/>
  <c r="F102" i="27" s="1"/>
  <c r="E116" i="12" l="1"/>
  <c r="F116" i="12" s="1"/>
  <c r="J103" i="30"/>
  <c r="D104" i="30" s="1"/>
  <c r="E102" i="31"/>
  <c r="F102" i="31" s="1"/>
  <c r="E104" i="30"/>
  <c r="F104" i="30" s="1"/>
  <c r="J108" i="28"/>
  <c r="D109" i="28" s="1"/>
  <c r="J102" i="27"/>
  <c r="D103" i="27" s="1"/>
  <c r="J116" i="12" l="1"/>
  <c r="D117" i="12" s="1"/>
  <c r="J102" i="31"/>
  <c r="D103" i="31" s="1"/>
  <c r="J104" i="30"/>
  <c r="D105" i="30" s="1"/>
  <c r="E109" i="28"/>
  <c r="F109" i="28" s="1"/>
  <c r="E103" i="27"/>
  <c r="F103" i="27" s="1"/>
  <c r="E117" i="12" l="1"/>
  <c r="F117" i="12" s="1"/>
  <c r="E103" i="31"/>
  <c r="F103" i="31" s="1"/>
  <c r="E105" i="30"/>
  <c r="F105" i="30" s="1"/>
  <c r="J109" i="28"/>
  <c r="D110" i="28" s="1"/>
  <c r="J103" i="27"/>
  <c r="D104" i="27" s="1"/>
  <c r="J117" i="12" l="1"/>
  <c r="D118" i="12" s="1"/>
  <c r="E118" i="12" s="1"/>
  <c r="F118" i="12" s="1"/>
  <c r="J103" i="31"/>
  <c r="D104" i="31" s="1"/>
  <c r="J105" i="30"/>
  <c r="D106" i="30" s="1"/>
  <c r="E110" i="28"/>
  <c r="F110" i="28" s="1"/>
  <c r="E104" i="27"/>
  <c r="F104" i="27" s="1"/>
  <c r="J110" i="28" l="1"/>
  <c r="D111" i="28" s="1"/>
  <c r="J118" i="12"/>
  <c r="D119" i="12" s="1"/>
  <c r="E104" i="31"/>
  <c r="F104" i="31" s="1"/>
  <c r="E106" i="30"/>
  <c r="F106" i="30" s="1"/>
  <c r="E111" i="28"/>
  <c r="F111" i="28" s="1"/>
  <c r="J104" i="27"/>
  <c r="D105" i="27" s="1"/>
  <c r="E119" i="12" l="1"/>
  <c r="F119" i="12" s="1"/>
  <c r="J111" i="28"/>
  <c r="D112" i="28" s="1"/>
  <c r="E112" i="28" s="1"/>
  <c r="F112" i="28" s="1"/>
  <c r="J106" i="30"/>
  <c r="D107" i="30" s="1"/>
  <c r="J104" i="31"/>
  <c r="D105" i="31" s="1"/>
  <c r="E105" i="31" s="1"/>
  <c r="F105" i="31" s="1"/>
  <c r="E107" i="30"/>
  <c r="F107" i="30" s="1"/>
  <c r="E105" i="27"/>
  <c r="F105" i="27" s="1"/>
  <c r="J119" i="12" l="1"/>
  <c r="D120" i="12" s="1"/>
  <c r="J105" i="31"/>
  <c r="D106" i="31" s="1"/>
  <c r="J107" i="30"/>
  <c r="D108" i="30" s="1"/>
  <c r="J112" i="28"/>
  <c r="D113" i="28" s="1"/>
  <c r="J105" i="27"/>
  <c r="D106" i="27" s="1"/>
  <c r="E120" i="12" l="1"/>
  <c r="F120" i="12" s="1"/>
  <c r="E106" i="31"/>
  <c r="F106" i="31" s="1"/>
  <c r="E108" i="30"/>
  <c r="F108" i="30" s="1"/>
  <c r="E113" i="28"/>
  <c r="F113" i="28" s="1"/>
  <c r="E106" i="27"/>
  <c r="F106" i="27" s="1"/>
  <c r="J113" i="28" l="1"/>
  <c r="D114" i="28" s="1"/>
  <c r="J120" i="12"/>
  <c r="D121" i="12" s="1"/>
  <c r="J108" i="30"/>
  <c r="D109" i="30" s="1"/>
  <c r="J106" i="31"/>
  <c r="D107" i="31" s="1"/>
  <c r="E109" i="30"/>
  <c r="F109" i="30" s="1"/>
  <c r="E114" i="28"/>
  <c r="F114" i="28" s="1"/>
  <c r="J106" i="27"/>
  <c r="D107" i="27" s="1"/>
  <c r="E121" i="12" l="1"/>
  <c r="F121" i="12" s="1"/>
  <c r="J114" i="28"/>
  <c r="D115" i="28" s="1"/>
  <c r="E115" i="28" s="1"/>
  <c r="F115" i="28" s="1"/>
  <c r="E107" i="31"/>
  <c r="F107" i="31" s="1"/>
  <c r="J109" i="30"/>
  <c r="D110" i="30" s="1"/>
  <c r="E107" i="27"/>
  <c r="F107" i="27" s="1"/>
  <c r="J121" i="12" l="1"/>
  <c r="D122" i="12" s="1"/>
  <c r="E122" i="12"/>
  <c r="F122" i="12" s="1"/>
  <c r="J107" i="27"/>
  <c r="D108" i="27" s="1"/>
  <c r="E108" i="27" s="1"/>
  <c r="F108" i="27" s="1"/>
  <c r="J115" i="28"/>
  <c r="D116" i="28" s="1"/>
  <c r="E116" i="28" s="1"/>
  <c r="F116" i="28" s="1"/>
  <c r="J107" i="31"/>
  <c r="D108" i="31" s="1"/>
  <c r="E110" i="30"/>
  <c r="F110" i="30" s="1"/>
  <c r="J122" i="12" l="1"/>
  <c r="D123" i="12" s="1"/>
  <c r="J110" i="30"/>
  <c r="D111" i="30" s="1"/>
  <c r="E111" i="30" s="1"/>
  <c r="F111" i="30" s="1"/>
  <c r="E108" i="31"/>
  <c r="F108" i="31" s="1"/>
  <c r="J116" i="28"/>
  <c r="D117" i="28" s="1"/>
  <c r="J108" i="27"/>
  <c r="D109" i="27" s="1"/>
  <c r="E123" i="12" l="1"/>
  <c r="F123" i="12" s="1"/>
  <c r="J108" i="31"/>
  <c r="D109" i="31" s="1"/>
  <c r="J111" i="30"/>
  <c r="D112" i="30" s="1"/>
  <c r="E117" i="28"/>
  <c r="F117" i="28" s="1"/>
  <c r="E109" i="27"/>
  <c r="F109" i="27" s="1"/>
  <c r="J123" i="12" l="1"/>
  <c r="D124" i="12" s="1"/>
  <c r="E124" i="12"/>
  <c r="F124" i="12" s="1"/>
  <c r="J124" i="12"/>
  <c r="D125" i="12" s="1"/>
  <c r="E109" i="31"/>
  <c r="F109" i="31" s="1"/>
  <c r="E112" i="30"/>
  <c r="F112" i="30" s="1"/>
  <c r="J117" i="28"/>
  <c r="D118" i="28" s="1"/>
  <c r="J109" i="27"/>
  <c r="D110" i="27" s="1"/>
  <c r="E125" i="12" l="1"/>
  <c r="F125" i="12" s="1"/>
  <c r="J109" i="31"/>
  <c r="D110" i="31" s="1"/>
  <c r="J112" i="30"/>
  <c r="D113" i="30" s="1"/>
  <c r="E118" i="28"/>
  <c r="F118" i="28" s="1"/>
  <c r="E110" i="27"/>
  <c r="F110" i="27" s="1"/>
  <c r="J110" i="27"/>
  <c r="D111" i="27" s="1"/>
  <c r="J125" i="12" l="1"/>
  <c r="D126" i="12" s="1"/>
  <c r="E126" i="12" s="1"/>
  <c r="F126" i="12" s="1"/>
  <c r="J118" i="28"/>
  <c r="D119" i="28" s="1"/>
  <c r="E119" i="28" s="1"/>
  <c r="F119" i="28" s="1"/>
  <c r="E110" i="31"/>
  <c r="F110" i="31" s="1"/>
  <c r="E113" i="30"/>
  <c r="F113" i="30" s="1"/>
  <c r="E111" i="27"/>
  <c r="F111" i="27" s="1"/>
  <c r="J126" i="12" l="1"/>
  <c r="D127" i="12" s="1"/>
  <c r="J111" i="27"/>
  <c r="D112" i="27" s="1"/>
  <c r="J119" i="28"/>
  <c r="D120" i="28" s="1"/>
  <c r="E120" i="28" s="1"/>
  <c r="F120" i="28" s="1"/>
  <c r="J110" i="31"/>
  <c r="D111" i="31" s="1"/>
  <c r="E111" i="31" s="1"/>
  <c r="F111" i="31" s="1"/>
  <c r="J113" i="30"/>
  <c r="D114" i="30" s="1"/>
  <c r="E112" i="27"/>
  <c r="F112" i="27" s="1"/>
  <c r="E127" i="12" l="1"/>
  <c r="F127" i="12" s="1"/>
  <c r="J111" i="31"/>
  <c r="D112" i="31" s="1"/>
  <c r="E114" i="30"/>
  <c r="F114" i="30" s="1"/>
  <c r="J120" i="28"/>
  <c r="D121" i="28" s="1"/>
  <c r="J112" i="27"/>
  <c r="D113" i="27" s="1"/>
  <c r="J127" i="12" l="1"/>
  <c r="D128" i="12" s="1"/>
  <c r="E112" i="31"/>
  <c r="F112" i="31" s="1"/>
  <c r="J114" i="30"/>
  <c r="D115" i="30" s="1"/>
  <c r="E121" i="28"/>
  <c r="F121" i="28" s="1"/>
  <c r="E113" i="27"/>
  <c r="F113" i="27" s="1"/>
  <c r="J121" i="28" l="1"/>
  <c r="D122" i="28" s="1"/>
  <c r="E128" i="12"/>
  <c r="F128" i="12" s="1"/>
  <c r="J112" i="31"/>
  <c r="D113" i="31" s="1"/>
  <c r="E115" i="30"/>
  <c r="F115" i="30" s="1"/>
  <c r="E122" i="28"/>
  <c r="F122" i="28" s="1"/>
  <c r="J113" i="27"/>
  <c r="D114" i="27" s="1"/>
  <c r="J122" i="28" l="1"/>
  <c r="D123" i="28" s="1"/>
  <c r="J128" i="12"/>
  <c r="D129" i="12" s="1"/>
  <c r="E113" i="31"/>
  <c r="F113" i="31" s="1"/>
  <c r="J115" i="30"/>
  <c r="D116" i="30" s="1"/>
  <c r="E123" i="28"/>
  <c r="F123" i="28" s="1"/>
  <c r="E114" i="27"/>
  <c r="F114" i="27" s="1"/>
  <c r="J114" i="27" l="1"/>
  <c r="D115" i="27" s="1"/>
  <c r="E129" i="12"/>
  <c r="F129" i="12" s="1"/>
  <c r="F6" i="12" s="1"/>
  <c r="J123" i="28"/>
  <c r="D124" i="28" s="1"/>
  <c r="J113" i="31"/>
  <c r="D114" i="31" s="1"/>
  <c r="E114" i="31"/>
  <c r="F114" i="31" s="1"/>
  <c r="E116" i="30"/>
  <c r="F116" i="30" s="1"/>
  <c r="E124" i="28"/>
  <c r="F124" i="28" s="1"/>
  <c r="E115" i="27"/>
  <c r="F115" i="27" s="1"/>
  <c r="J129" i="12" l="1"/>
  <c r="J115" i="27"/>
  <c r="D116" i="27" s="1"/>
  <c r="J114" i="31"/>
  <c r="D115" i="31" s="1"/>
  <c r="E115" i="31"/>
  <c r="F115" i="31" s="1"/>
  <c r="J116" i="30"/>
  <c r="D117" i="30" s="1"/>
  <c r="J124" i="28"/>
  <c r="D125" i="28" s="1"/>
  <c r="E116" i="27"/>
  <c r="F116" i="27" s="1"/>
  <c r="J115" i="31" l="1"/>
  <c r="D116" i="31" s="1"/>
  <c r="E117" i="30"/>
  <c r="F117" i="30" s="1"/>
  <c r="E125" i="28"/>
  <c r="F125" i="28" s="1"/>
  <c r="J116" i="27"/>
  <c r="D117" i="27" s="1"/>
  <c r="E116" i="31" l="1"/>
  <c r="F116" i="31" s="1"/>
  <c r="J117" i="30"/>
  <c r="D118" i="30" s="1"/>
  <c r="J125" i="28"/>
  <c r="D126" i="28" s="1"/>
  <c r="E117" i="27"/>
  <c r="F117" i="27" s="1"/>
  <c r="J116" i="31" l="1"/>
  <c r="D117" i="31" s="1"/>
  <c r="E118" i="30"/>
  <c r="F118" i="30" s="1"/>
  <c r="E126" i="28"/>
  <c r="F126" i="28" s="1"/>
  <c r="J126" i="28"/>
  <c r="D127" i="28" s="1"/>
  <c r="J117" i="27"/>
  <c r="D118" i="27" s="1"/>
  <c r="E117" i="31" l="1"/>
  <c r="F117" i="31" s="1"/>
  <c r="J118" i="30"/>
  <c r="D119" i="30" s="1"/>
  <c r="E127" i="28"/>
  <c r="F127" i="28" s="1"/>
  <c r="E118" i="27"/>
  <c r="F118" i="27" s="1"/>
  <c r="J127" i="28" l="1"/>
  <c r="D128" i="28" s="1"/>
  <c r="E128" i="28" s="1"/>
  <c r="F128" i="28" s="1"/>
  <c r="J117" i="31"/>
  <c r="D118" i="31" s="1"/>
  <c r="E119" i="30"/>
  <c r="F119" i="30" s="1"/>
  <c r="J118" i="27"/>
  <c r="D119" i="27" s="1"/>
  <c r="J119" i="30" l="1"/>
  <c r="D120" i="30" s="1"/>
  <c r="E118" i="31"/>
  <c r="F118" i="31" s="1"/>
  <c r="E120" i="30"/>
  <c r="F120" i="30" s="1"/>
  <c r="J128" i="28"/>
  <c r="D129" i="28" s="1"/>
  <c r="E119" i="27"/>
  <c r="F119" i="27" s="1"/>
  <c r="J119" i="27" l="1"/>
  <c r="D120" i="27" s="1"/>
  <c r="E120" i="27" s="1"/>
  <c r="F120" i="27" s="1"/>
  <c r="J118" i="31"/>
  <c r="D119" i="31" s="1"/>
  <c r="E119" i="31"/>
  <c r="F119" i="31" s="1"/>
  <c r="J120" i="30"/>
  <c r="D121" i="30" s="1"/>
  <c r="E129" i="28"/>
  <c r="F129" i="28" s="1"/>
  <c r="F6" i="28" s="1"/>
  <c r="J119" i="31" l="1"/>
  <c r="D120" i="31" s="1"/>
  <c r="E120" i="31" s="1"/>
  <c r="F120" i="31" s="1"/>
  <c r="E121" i="30"/>
  <c r="F121" i="30" s="1"/>
  <c r="J121" i="30"/>
  <c r="D122" i="30" s="1"/>
  <c r="J129" i="28"/>
  <c r="J120" i="27"/>
  <c r="D121" i="27" s="1"/>
  <c r="J120" i="31" l="1"/>
  <c r="D121" i="31" s="1"/>
  <c r="E122" i="30"/>
  <c r="F122" i="30" s="1"/>
  <c r="E121" i="27"/>
  <c r="F121" i="27" s="1"/>
  <c r="J121" i="27"/>
  <c r="D122" i="27" s="1"/>
  <c r="J122" i="30" l="1"/>
  <c r="D123" i="30" s="1"/>
  <c r="E123" i="30" s="1"/>
  <c r="F123" i="30" s="1"/>
  <c r="E121" i="31"/>
  <c r="F121" i="31" s="1"/>
  <c r="E122" i="27"/>
  <c r="F122" i="27" s="1"/>
  <c r="J122" i="27" l="1"/>
  <c r="D123" i="27" s="1"/>
  <c r="E123" i="27" s="1"/>
  <c r="F123" i="27" s="1"/>
  <c r="J121" i="31"/>
  <c r="D122" i="31" s="1"/>
  <c r="J123" i="30"/>
  <c r="D124" i="30" s="1"/>
  <c r="E122" i="31" l="1"/>
  <c r="F122" i="31" s="1"/>
  <c r="E124" i="30"/>
  <c r="F124" i="30" s="1"/>
  <c r="J123" i="27"/>
  <c r="D124" i="27" s="1"/>
  <c r="J122" i="31" l="1"/>
  <c r="D123" i="31" s="1"/>
  <c r="J124" i="30"/>
  <c r="D125" i="30" s="1"/>
  <c r="E124" i="27"/>
  <c r="F124" i="27" s="1"/>
  <c r="E123" i="31" l="1"/>
  <c r="F123" i="31" s="1"/>
  <c r="E125" i="30"/>
  <c r="F125" i="30" s="1"/>
  <c r="J124" i="27"/>
  <c r="D125" i="27" s="1"/>
  <c r="J123" i="31" l="1"/>
  <c r="D124" i="31" s="1"/>
  <c r="J125" i="30"/>
  <c r="D126" i="30" s="1"/>
  <c r="E125" i="27"/>
  <c r="F125" i="27" s="1"/>
  <c r="E124" i="31" l="1"/>
  <c r="F124" i="31" s="1"/>
  <c r="E126" i="30"/>
  <c r="F126" i="30" s="1"/>
  <c r="J125" i="27"/>
  <c r="D126" i="27" s="1"/>
  <c r="J124" i="31" l="1"/>
  <c r="D125" i="31" s="1"/>
  <c r="J126" i="30"/>
  <c r="D127" i="30" s="1"/>
  <c r="E126" i="27"/>
  <c r="F126" i="27" s="1"/>
  <c r="E125" i="31" l="1"/>
  <c r="F125" i="31" s="1"/>
  <c r="E127" i="30"/>
  <c r="F127" i="30" s="1"/>
  <c r="J126" i="27"/>
  <c r="D127" i="27" s="1"/>
  <c r="J125" i="31" l="1"/>
  <c r="D126" i="31" s="1"/>
  <c r="E126" i="31"/>
  <c r="F126" i="31" s="1"/>
  <c r="J127" i="30"/>
  <c r="D128" i="30" s="1"/>
  <c r="E127" i="27"/>
  <c r="F127" i="27" s="1"/>
  <c r="J126" i="31" l="1"/>
  <c r="D127" i="31" s="1"/>
  <c r="E127" i="31" s="1"/>
  <c r="F127" i="31" s="1"/>
  <c r="E128" i="30"/>
  <c r="F128" i="30" s="1"/>
  <c r="J127" i="27"/>
  <c r="D128" i="27" s="1"/>
  <c r="J127" i="31" l="1"/>
  <c r="D128" i="31" s="1"/>
  <c r="J128" i="30"/>
  <c r="D129" i="30" s="1"/>
  <c r="E128" i="27"/>
  <c r="F128" i="27" s="1"/>
  <c r="E128" i="31" l="1"/>
  <c r="F128" i="31" s="1"/>
  <c r="E129" i="30"/>
  <c r="F129" i="30" s="1"/>
  <c r="F6" i="30" s="1"/>
  <c r="J128" i="27"/>
  <c r="D129" i="27" s="1"/>
  <c r="J128" i="31" l="1"/>
  <c r="D129" i="31" s="1"/>
  <c r="J129" i="30"/>
  <c r="E129" i="27"/>
  <c r="F129" i="27" s="1"/>
  <c r="F6" i="27" s="1"/>
  <c r="J129" i="27" l="1"/>
  <c r="E129" i="31"/>
  <c r="F129" i="31" s="1"/>
  <c r="F6" i="31" s="1"/>
  <c r="J129" i="31" l="1"/>
  <c r="B8" i="17"/>
</calcChain>
</file>

<file path=xl/sharedStrings.xml><?xml version="1.0" encoding="utf-8"?>
<sst xmlns="http://schemas.openxmlformats.org/spreadsheetml/2006/main" count="4172" uniqueCount="85">
  <si>
    <t>Loan Balances</t>
  </si>
  <si>
    <t>Enter number of month to view:</t>
  </si>
  <si>
    <t>Enter this number in the box:</t>
  </si>
  <si>
    <t>If you want the balances for:</t>
  </si>
  <si>
    <t>May</t>
  </si>
  <si>
    <t>Loan Balances By Corporation</t>
  </si>
  <si>
    <t xml:space="preserve">Jun 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</si>
  <si>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</si>
  <si>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</si>
  <si>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</si>
  <si>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</si>
  <si>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</si>
  <si>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</si>
  <si>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</si>
  <si>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</si>
  <si>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</si>
  <si>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</si>
  <si>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Total Loan Balances</t>
  </si>
  <si>
    <t>Borrower</t>
  </si>
  <si>
    <t>Loan #&gt;&gt;</t>
  </si>
  <si>
    <t>Asset</t>
  </si>
  <si>
    <t>Lender</t>
  </si>
  <si>
    <t>Term</t>
  </si>
  <si>
    <t>Principal</t>
  </si>
  <si>
    <t>Monthly</t>
  </si>
  <si>
    <t>Mtg</t>
  </si>
  <si>
    <t>Additional</t>
  </si>
  <si>
    <t>Interest</t>
  </si>
  <si>
    <t>Balance</t>
  </si>
  <si>
    <t>Payments</t>
  </si>
  <si>
    <t>Rate</t>
  </si>
  <si>
    <t>End Balance</t>
  </si>
  <si>
    <t>Personal LLC</t>
  </si>
  <si>
    <t>Years</t>
  </si>
  <si>
    <t>%</t>
  </si>
  <si>
    <t>Yrs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</si>
  <si>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</si>
  <si>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</si>
  <si>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</si>
  <si>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</si>
  <si>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</si>
  <si>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</si>
  <si>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</si>
  <si>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</si>
  <si>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</si>
  <si>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</si>
  <si>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</si>
  <si>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Bank Address:</t>
  </si>
  <si>
    <t>When is payment made?</t>
  </si>
  <si>
    <t>Autopay?</t>
  </si>
  <si>
    <t xml:space="preserve">Monthly </t>
  </si>
  <si>
    <t>Principle</t>
  </si>
  <si>
    <t>Copy Monthly Payments below</t>
  </si>
  <si>
    <t xml:space="preserve">In order for this to calculate correctly, you may have to manually put in some of the amounts.  Some banks calculate interest on a daily/weekly/monthly basis, whereas this spreadsheet can't take into account all those iterations.  Fill in all Cells in yellow and it will populate the Summary Sheet.  </t>
  </si>
  <si>
    <t>Line up the correct start month</t>
  </si>
  <si>
    <t>Loan 2</t>
  </si>
  <si>
    <t>Practice Loan 1</t>
  </si>
  <si>
    <t>Bank #1</t>
  </si>
  <si>
    <t>Practice LLC 1</t>
  </si>
  <si>
    <t>Personal Debt</t>
  </si>
  <si>
    <t>Loan 3</t>
  </si>
  <si>
    <t>Practice LLC</t>
  </si>
  <si>
    <t>Bank #2</t>
  </si>
  <si>
    <t>Loan 6</t>
  </si>
  <si>
    <t>Loan 5</t>
  </si>
  <si>
    <t>L</t>
  </si>
  <si>
    <t>Practice Loan 4</t>
  </si>
  <si>
    <t>Buildout Loan</t>
  </si>
  <si>
    <t>Property LLC</t>
  </si>
  <si>
    <t>Property 1</t>
  </si>
  <si>
    <t>Property 2</t>
  </si>
  <si>
    <t>Property 2 Improvements</t>
  </si>
  <si>
    <t>Total</t>
  </si>
  <si>
    <t>1. Get the paperwork for each loan you have for any business/personal entities</t>
  </si>
  <si>
    <t>2. Start at Loan A</t>
  </si>
  <si>
    <t>3. Place the Entity, Lendor, Loan Title, Term, Rate, and any other information</t>
  </si>
  <si>
    <t>4. Make sure to put the monthly payments in the column as hard-coded</t>
  </si>
  <si>
    <t>5. If the interest doesn't accrue correctly, you may have to type that amount in each month as well(Some banks do daily interest- which is hard to replicate)</t>
  </si>
  <si>
    <t>6. Go through steps 2-5 for each loan</t>
  </si>
  <si>
    <t>7. In Summary Cell L2- pick the matching correct number for the month</t>
  </si>
  <si>
    <t>8. Zero out any unused sheets</t>
  </si>
  <si>
    <t>Sheet should be usable at this point</t>
  </si>
  <si>
    <t>9. Going forward, any month that you pay additional- put that added principle payment in the column on that loan</t>
  </si>
  <si>
    <t>How to Manage Loan Calculator:</t>
  </si>
  <si>
    <t>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</si>
</sst>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  <numFmt numFmtId="166" formatCode="0.000%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4" fillId="0" borderId="1" xfId="0" applyFont="1" applyFill="1" applyBorder="1"/>
    <xf numFmtId="2" fontId="4" fillId="0" borderId="1" xfId="0" applyNumberFormat="1" applyFont="1" applyFill="1" applyBorder="1"/>
    <xf numFmtId="43" fontId="4" fillId="0" borderId="1" xfId="1" applyFont="1" applyFill="1" applyBorder="1"/>
    <xf numFmtId="16" fontId="4" fillId="0" borderId="1" xfId="0" applyNumberFormat="1" applyFont="1" applyFill="1" applyBorder="1"/>
    <xf numFmtId="0" fontId="0" fillId="0" borderId="0" xfId="0" applyFill="1"/>
    <xf numFmtId="0" fontId="5" fillId="0" borderId="0" xfId="0" applyFont="1" applyFill="1"/>
    <xf numFmtId="0" fontId="6" fillId="0" borderId="1" xfId="0" applyFont="1" applyFill="1" applyBorder="1"/>
    <xf numFmtId="0" fontId="4" fillId="0" borderId="2" xfId="0" applyFont="1" applyFill="1" applyBorder="1"/>
    <xf numFmtId="0" fontId="3" fillId="0" borderId="0" xfId="0" applyFont="1" applyFill="1" applyAlignment="1">
      <alignment horizontal="center"/>
    </xf>
    <xf numFmtId="0" fontId="0" fillId="0" borderId="0" xfId="0" quotePrefix="1" applyFill="1"/>
    <xf numFmtId="0" fontId="4" fillId="0" borderId="0" xfId="0" applyFont="1" applyFill="1"/>
    <xf numFmtId="43" fontId="4" fillId="0" borderId="1" xfId="0" applyNumberFormat="1" applyFont="1" applyFill="1" applyBorder="1"/>
    <xf numFmtId="43" fontId="0" fillId="0" borderId="0" xfId="1" applyFont="1"/>
    <xf numFmtId="0" fontId="0" fillId="2" borderId="0" xfId="0" applyFill="1"/>
    <xf numFmtId="0" fontId="0" fillId="3" borderId="0" xfId="0" applyFill="1"/>
    <xf numFmtId="0" fontId="0" fillId="3" borderId="3" xfId="0" applyFill="1" applyBorder="1" applyAlignment="1">
      <alignment horizontal="center"/>
    </xf>
    <xf numFmtId="0" fontId="8" fillId="0" borderId="5" xfId="0" applyFont="1" applyBorder="1"/>
    <xf numFmtId="43" fontId="8" fillId="0" borderId="6" xfId="1" applyFont="1" applyBorder="1"/>
    <xf numFmtId="0" fontId="0" fillId="0" borderId="0" xfId="0" applyFill="1" applyBorder="1"/>
    <xf numFmtId="0" fontId="0" fillId="0" borderId="0" xfId="0" applyBorder="1"/>
    <xf numFmtId="0" fontId="5" fillId="0" borderId="0" xfId="0" applyFont="1"/>
    <xf numFmtId="10" fontId="5" fillId="0" borderId="0" xfId="3" applyNumberFormat="1" applyFont="1" applyFill="1" applyBorder="1"/>
    <xf numFmtId="10" fontId="7" fillId="0" borderId="0" xfId="3" applyNumberFormat="1" applyFont="1" applyFill="1" applyBorder="1" applyAlignment="1"/>
    <xf numFmtId="0" fontId="0" fillId="0" borderId="0" xfId="0" applyFill="1" applyBorder="1" applyAlignment="1"/>
    <xf numFmtId="10" fontId="0" fillId="0" borderId="0" xfId="3" applyNumberFormat="1" applyFont="1" applyFill="1" applyBorder="1"/>
    <xf numFmtId="44" fontId="0" fillId="0" borderId="0" xfId="2" applyFont="1"/>
    <xf numFmtId="44" fontId="0" fillId="0" borderId="0" xfId="0" applyNumberFormat="1" applyFill="1" applyBorder="1"/>
    <xf numFmtId="0" fontId="10" fillId="0" borderId="0" xfId="0" applyFont="1"/>
    <xf numFmtId="0" fontId="12" fillId="0" borderId="0" xfId="0" applyFont="1"/>
    <xf numFmtId="167" fontId="0" fillId="0" borderId="0" xfId="1" applyNumberFormat="1" applyFont="1" applyFill="1"/>
    <xf numFmtId="167" fontId="5" fillId="0" borderId="0" xfId="1" applyNumberFormat="1" applyFont="1" applyFill="1"/>
    <xf numFmtId="167" fontId="5" fillId="0" borderId="0" xfId="1" applyNumberFormat="1" applyFont="1" applyFill="1" applyBorder="1"/>
    <xf numFmtId="167" fontId="7" fillId="0" borderId="0" xfId="1" applyNumberFormat="1" applyFont="1" applyFill="1" applyBorder="1" applyAlignment="1"/>
    <xf numFmtId="167" fontId="0" fillId="0" borderId="0" xfId="1" applyNumberFormat="1" applyFont="1" applyFill="1" applyBorder="1"/>
    <xf numFmtId="0" fontId="0" fillId="0" borderId="4" xfId="0" applyBorder="1"/>
    <xf numFmtId="0" fontId="5" fillId="0" borderId="4" xfId="0" applyFont="1" applyBorder="1"/>
    <xf numFmtId="166" fontId="4" fillId="0" borderId="1" xfId="3" applyNumberFormat="1" applyFont="1" applyFill="1" applyBorder="1"/>
    <xf numFmtId="0" fontId="0" fillId="3" borderId="1" xfId="0" applyFill="1" applyBorder="1"/>
    <xf numFmtId="166" fontId="4" fillId="3" borderId="1" xfId="3" applyNumberFormat="1" applyFont="1" applyFill="1" applyBorder="1"/>
    <xf numFmtId="166" fontId="5" fillId="0" borderId="0" xfId="3" applyNumberFormat="1" applyFont="1" applyFill="1"/>
    <xf numFmtId="43" fontId="4" fillId="3" borderId="1" xfId="0" applyNumberFormat="1" applyFont="1" applyFill="1" applyBorder="1"/>
    <xf numFmtId="43" fontId="4" fillId="3" borderId="1" xfId="1" applyFont="1" applyFill="1" applyBorder="1"/>
    <xf numFmtId="43" fontId="0" fillId="0" borderId="0" xfId="0" applyNumberFormat="1" applyFill="1"/>
    <xf numFmtId="44" fontId="0" fillId="0" borderId="0" xfId="2" applyNumberFormat="1" applyFont="1"/>
    <xf numFmtId="44" fontId="0" fillId="0" borderId="4" xfId="2" applyNumberFormat="1" applyFont="1" applyBorder="1"/>
    <xf numFmtId="0" fontId="1" fillId="0" borderId="0" xfId="0" applyFont="1" applyFill="1" applyBorder="1"/>
    <xf numFmtId="0" fontId="1" fillId="0" borderId="0" xfId="0" applyFont="1" applyFill="1"/>
    <xf numFmtId="164" fontId="1" fillId="0" borderId="0" xfId="0" applyNumberFormat="1" applyFont="1" applyFill="1"/>
    <xf numFmtId="164" fontId="1" fillId="0" borderId="0" xfId="0" applyNumberFormat="1" applyFont="1" applyFill="1" applyBorder="1"/>
    <xf numFmtId="0" fontId="6" fillId="5" borderId="4" xfId="0" applyFont="1" applyFill="1" applyBorder="1"/>
    <xf numFmtId="167" fontId="6" fillId="5" borderId="4" xfId="1" applyNumberFormat="1" applyFont="1" applyFill="1" applyBorder="1"/>
    <xf numFmtId="0" fontId="7" fillId="5" borderId="4" xfId="0" applyFont="1" applyFill="1" applyBorder="1"/>
    <xf numFmtId="164" fontId="13" fillId="5" borderId="4" xfId="0" applyNumberFormat="1" applyFont="1" applyFill="1" applyBorder="1"/>
    <xf numFmtId="0" fontId="0" fillId="5" borderId="4" xfId="0" applyFill="1" applyBorder="1"/>
    <xf numFmtId="44" fontId="11" fillId="5" borderId="4" xfId="2" applyFont="1" applyFill="1" applyBorder="1"/>
    <xf numFmtId="0" fontId="6" fillId="6" borderId="4" xfId="0" applyFont="1" applyFill="1" applyBorder="1"/>
    <xf numFmtId="167" fontId="6" fillId="6" borderId="4" xfId="1" applyNumberFormat="1" applyFont="1" applyFill="1" applyBorder="1"/>
    <xf numFmtId="10" fontId="7" fillId="6" borderId="4" xfId="3" applyNumberFormat="1" applyFont="1" applyFill="1" applyBorder="1"/>
    <xf numFmtId="164" fontId="13" fillId="6" borderId="4" xfId="0" applyNumberFormat="1" applyFont="1" applyFill="1" applyBorder="1"/>
    <xf numFmtId="0" fontId="0" fillId="6" borderId="4" xfId="0" applyFill="1" applyBorder="1"/>
    <xf numFmtId="44" fontId="11" fillId="6" borderId="4" xfId="2" applyFont="1" applyFill="1" applyBorder="1"/>
    <xf numFmtId="0" fontId="6" fillId="4" borderId="4" xfId="0" applyFont="1" applyFill="1" applyBorder="1"/>
    <xf numFmtId="167" fontId="6" fillId="4" borderId="4" xfId="1" applyNumberFormat="1" applyFont="1" applyFill="1" applyBorder="1"/>
    <xf numFmtId="10" fontId="7" fillId="4" borderId="4" xfId="3" applyNumberFormat="1" applyFont="1" applyFill="1" applyBorder="1"/>
    <xf numFmtId="164" fontId="13" fillId="4" borderId="4" xfId="0" applyNumberFormat="1" applyFont="1" applyFill="1" applyBorder="1"/>
    <xf numFmtId="0" fontId="0" fillId="4" borderId="4" xfId="0" applyFill="1" applyBorder="1"/>
    <xf numFmtId="44" fontId="11" fillId="4" borderId="4" xfId="2" applyFont="1" applyFill="1" applyBorder="1"/>
    <xf numFmtId="0" fontId="6" fillId="7" borderId="4" xfId="0" applyFont="1" applyFill="1" applyBorder="1"/>
    <xf numFmtId="167" fontId="6" fillId="7" borderId="4" xfId="1" applyNumberFormat="1" applyFont="1" applyFill="1" applyBorder="1"/>
    <xf numFmtId="10" fontId="7" fillId="7" borderId="4" xfId="3" applyNumberFormat="1" applyFont="1" applyFill="1" applyBorder="1"/>
    <xf numFmtId="164" fontId="13" fillId="7" borderId="4" xfId="0" applyNumberFormat="1" applyFont="1" applyFill="1" applyBorder="1"/>
    <xf numFmtId="0" fontId="0" fillId="7" borderId="4" xfId="0" applyFill="1" applyBorder="1"/>
    <xf numFmtId="44" fontId="11" fillId="7" borderId="4" xfId="2" applyFont="1" applyFill="1" applyBorder="1"/>
    <xf numFmtId="0" fontId="0" fillId="0" borderId="0" xfId="0" applyFont="1" applyFill="1"/>
    <xf numFmtId="0" fontId="0" fillId="8" borderId="0" xfId="0" quotePrefix="1" applyFill="1"/>
    <xf numFmtId="0" fontId="3" fillId="8" borderId="0" xfId="0" applyFont="1" applyFill="1" applyAlignment="1">
      <alignment horizontal="center"/>
    </xf>
    <xf numFmtId="43" fontId="4" fillId="8" borderId="1" xfId="1" applyFont="1" applyFill="1" applyBorder="1"/>
    <xf numFmtId="0" fontId="0" fillId="8" borderId="0" xfId="0" applyFill="1"/>
    <xf numFmtId="0" fontId="7" fillId="0" borderId="0" xfId="0" applyFont="1" applyFill="1" applyAlignment="1">
      <alignment horizontal="center"/>
    </xf>
    <xf numFmtId="0" fontId="0" fillId="4" borderId="1" xfId="0" applyFill="1" applyBorder="1" applyAlignment="1">
      <alignment horizontal="left" vertical="top" wrapText="1"/>
    </xf>
    <xf numFmtId="0" fontId="0" fillId="0" borderId="0" xfId="0" quotePrefix="1" applyFill="1" applyAlignment="1">
      <alignment horizontal="right"/>
    </xf>
    <xf numFmtId="0" fontId="0" fillId="0" borderId="1" xfId="0" applyFill="1" applyBorder="1" applyAlignment="1">
      <alignment horizontal="center"/>
    </xf>
    <xf numFmtId="44" fontId="0" fillId="8" borderId="0" xfId="2" applyNumberFormat="1" applyFont="1" applyFill="1"/>
    <xf numFmtId="0" fontId="0" fillId="9" borderId="0" xfId="0" applyFill="1"/>
    <xf numFmtId="44" fontId="0" fillId="9" borderId="0" xfId="2" applyNumberFormat="1" applyFont="1" applyFill="1"/>
    <xf numFmtId="0" fontId="0" fillId="9" borderId="0" xfId="0" applyFill="1" applyBorder="1"/>
    <xf numFmtId="0" fontId="0" fillId="10" borderId="0" xfId="0" applyFill="1" applyBorder="1"/>
    <xf numFmtId="44" fontId="0" fillId="10" borderId="0" xfId="2" applyNumberFormat="1" applyFont="1" applyFill="1"/>
    <xf numFmtId="0" fontId="0" fillId="11" borderId="0" xfId="0" applyFill="1" applyBorder="1"/>
    <xf numFmtId="44" fontId="0" fillId="11" borderId="0" xfId="2" applyNumberFormat="1" applyFont="1" applyFill="1"/>
    <xf numFmtId="0" fontId="0" fillId="11" borderId="0" xfId="0" applyFill="1"/>
    <xf numFmtId="0" fontId="14" fillId="0" borderId="0" xfId="0" applyFont="1" applyFill="1" applyBorder="1"/>
    <xf numFmtId="164" fontId="14" fillId="0" borderId="0" xfId="0" applyNumberFormat="1" applyFont="1" applyFill="1" applyBorder="1"/>
    <xf numFmtId="165" fontId="5" fillId="0" borderId="0" xfId="2" applyNumberFormat="1" applyFo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6" fillId="0" borderId="0" xfId="0" applyFont="1" applyBorder="1" applyAlignment="1"/>
    <xf numFmtId="0" fontId="15" fillId="0" borderId="0" xfId="0" applyFont="1"/>
    <xf numFmtId="0" fontId="17" fillId="0" borderId="0" xfId="0" applyFont="1"/>
    <xf numFmtId="0" fontId="18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21FF85"/>
      <color rgb="FFFF66CC"/>
      <color rgb="FFFF9933"/>
      <color rgb="FFFF3399"/>
      <color rgb="FF85F7D4"/>
      <color rgb="FFFFCCFF"/>
      <color rgb="FFE56CEE"/>
      <color rgb="FFADD783"/>
      <color rgb="FFECEFBF"/>
      <color rgb="FFDCE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E063-262C-8B46-BDF0-E478B52E2933}">
  <dimension ref="A1:D23"/>
  <sheetViews>
    <sheetView showGridLines="0" tabSelected="1" workbookViewId="0">
      <selection activeCell="C20" sqref="C20"/>
    </sheetView>
  </sheetViews>
  <sheetFormatPr baseColWidth="10" defaultRowHeight="15" x14ac:dyDescent="0.2"/>
  <cols>
    <col min="1" max="1" width="2.6640625" customWidth="1"/>
  </cols>
  <sheetData>
    <row r="1" spans="1:4" s="102" customFormat="1" ht="19" x14ac:dyDescent="0.25">
      <c r="A1" s="101" t="s">
        <v>83</v>
      </c>
      <c r="B1" s="101"/>
      <c r="C1" s="101"/>
      <c r="D1" s="101"/>
    </row>
    <row r="2" spans="1:4" ht="19" x14ac:dyDescent="0.25">
      <c r="A2" s="100"/>
      <c r="B2" s="100"/>
      <c r="C2" s="100"/>
      <c r="D2" s="100"/>
    </row>
    <row r="3" spans="1:4" ht="19" x14ac:dyDescent="0.25">
      <c r="A3" s="100"/>
      <c r="B3" s="100" t="s">
        <v>73</v>
      </c>
      <c r="C3" s="100"/>
      <c r="D3" s="100"/>
    </row>
    <row r="4" spans="1:4" ht="19" x14ac:dyDescent="0.25">
      <c r="A4" s="100"/>
      <c r="B4" s="100" t="s">
        <v>74</v>
      </c>
      <c r="C4" s="100"/>
      <c r="D4" s="100"/>
    </row>
    <row r="5" spans="1:4" ht="19" x14ac:dyDescent="0.25">
      <c r="A5" s="100"/>
      <c r="B5" s="100" t="s">
        <v>75</v>
      </c>
      <c r="C5" s="100"/>
      <c r="D5" s="100"/>
    </row>
    <row r="6" spans="1:4" ht="19" x14ac:dyDescent="0.25">
      <c r="A6" s="100"/>
      <c r="B6" s="100" t="s">
        <v>76</v>
      </c>
      <c r="C6" s="100"/>
      <c r="D6" s="100"/>
    </row>
    <row r="7" spans="1:4" ht="19" x14ac:dyDescent="0.25">
      <c r="A7" s="100"/>
      <c r="B7" s="100" t="s">
        <v>77</v>
      </c>
      <c r="C7" s="100"/>
      <c r="D7" s="100"/>
    </row>
    <row r="8" spans="1:4" ht="19" x14ac:dyDescent="0.25">
      <c r="A8" s="100"/>
      <c r="B8" s="100" t="s">
        <v>78</v>
      </c>
      <c r="C8" s="100"/>
      <c r="D8" s="100"/>
    </row>
    <row r="9" spans="1:4" ht="19" x14ac:dyDescent="0.25">
      <c r="A9" s="100"/>
      <c r="B9" s="100" t="s">
        <v>79</v>
      </c>
      <c r="C9" s="100"/>
      <c r="D9" s="100"/>
    </row>
    <row r="10" spans="1:4" ht="19" x14ac:dyDescent="0.25">
      <c r="A10" s="100"/>
      <c r="B10" s="100" t="s">
        <v>80</v>
      </c>
      <c r="C10" s="100"/>
      <c r="D10" s="100"/>
    </row>
    <row r="11" spans="1:4" ht="19" x14ac:dyDescent="0.25">
      <c r="A11" s="100"/>
      <c r="B11" s="100" t="s">
        <v>84</v>
      </c>
      <c r="C11" s="100"/>
      <c r="D11" s="100"/>
    </row>
    <row r="12" spans="1:4" ht="19" x14ac:dyDescent="0.25">
      <c r="A12" s="100"/>
      <c r="B12" s="100" t="s">
        <v>81</v>
      </c>
      <c r="C12" s="100"/>
      <c r="D12" s="100"/>
    </row>
    <row r="13" spans="1:4" ht="19" x14ac:dyDescent="0.25">
      <c r="A13" s="100"/>
      <c r="B13" s="100" t="s">
        <v>84</v>
      </c>
      <c r="C13" s="100"/>
      <c r="D13" s="100"/>
    </row>
    <row r="14" spans="1:4" ht="19" x14ac:dyDescent="0.25">
      <c r="A14" s="100"/>
      <c r="B14" s="100" t="s">
        <v>82</v>
      </c>
      <c r="C14" s="100"/>
      <c r="D14" s="100"/>
    </row>
    <row r="23" spans="2:2" ht="19" x14ac:dyDescent="0.25">
      <c r="B23" s="10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2B07-36B2-6C43-8CDF-1DB31BCCBC3E}">
  <sheetPr>
    <tabColor theme="9" tint="-0.249977111117893"/>
  </sheetPr>
  <dimension ref="A1:Q297"/>
  <sheetViews>
    <sheetView zoomScaleNormal="100" workbookViewId="0">
      <pane xSplit="3" ySplit="8" topLeftCell="D9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8.83203125" style="6"/>
    <col min="13" max="13" width="8.83203125" style="29"/>
  </cols>
  <sheetData>
    <row r="1" spans="1:17" x14ac:dyDescent="0.2">
      <c r="B1" s="7" t="s">
        <v>18</v>
      </c>
      <c r="D1" s="39" t="s">
        <v>61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70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62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10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2.4899999999999999E-2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46165.06160592557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2.4899999999999999E-2</v>
      </c>
      <c r="J9" s="42">
        <v>80000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80000</v>
      </c>
      <c r="E10" s="4">
        <f>+D10*$I$9/12</f>
        <v>165.99999999999997</v>
      </c>
      <c r="F10" s="4">
        <f>G10-E10</f>
        <v>319</v>
      </c>
      <c r="G10" s="78">
        <v>485</v>
      </c>
      <c r="H10" s="4"/>
      <c r="I10" s="2"/>
      <c r="J10" s="13">
        <f>+D10+E10-G10-H10</f>
        <v>79681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4" si="0">+J10</f>
        <v>79681</v>
      </c>
      <c r="E11" s="4">
        <f>+D11*$I$9/12</f>
        <v>165.33807499999998</v>
      </c>
      <c r="F11" s="4">
        <f t="shared" ref="F11:F74" si="1">G11-E11</f>
        <v>319.661925</v>
      </c>
      <c r="G11" s="78">
        <f t="shared" ref="G11:G74" si="2">+G10</f>
        <v>485</v>
      </c>
      <c r="H11" s="4"/>
      <c r="I11" s="2"/>
      <c r="J11" s="13">
        <f t="shared" ref="J11:J74" si="3">+D11+E11-G11-H11</f>
        <v>79361.338075000007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79361.338075000007</v>
      </c>
      <c r="E12" s="4">
        <f>+D12*$I$9/12</f>
        <v>164.674776505625</v>
      </c>
      <c r="F12" s="4">
        <f t="shared" si="1"/>
        <v>320.325223494375</v>
      </c>
      <c r="G12" s="78">
        <f t="shared" si="2"/>
        <v>485</v>
      </c>
      <c r="H12" s="4"/>
      <c r="I12" s="2"/>
      <c r="J12" s="13">
        <f>+D12+E12-G12-H12</f>
        <v>79041.012851505628</v>
      </c>
      <c r="K12" s="12"/>
      <c r="M12" s="30">
        <f>INDEX(B8:M108,MATCH(5,A8:A108,0),MATCH("End Balance",B8:M8,0))</f>
        <v>78398.367000800339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79041.012851505628</v>
      </c>
      <c r="E13" s="4">
        <f t="shared" ref="E13:E76" si="4">+D13*$I$9/12</f>
        <v>164.01010166687416</v>
      </c>
      <c r="F13" s="4">
        <f t="shared" si="1"/>
        <v>320.98989833312584</v>
      </c>
      <c r="G13" s="78">
        <f t="shared" si="2"/>
        <v>485</v>
      </c>
      <c r="H13" s="4"/>
      <c r="I13" s="2"/>
      <c r="J13" s="13">
        <f t="shared" si="3"/>
        <v>78720.022953172505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78720.022953172505</v>
      </c>
      <c r="E14" s="4">
        <f t="shared" si="4"/>
        <v>163.34404762783294</v>
      </c>
      <c r="F14" s="4">
        <f t="shared" si="1"/>
        <v>321.65595237216706</v>
      </c>
      <c r="G14" s="78">
        <f t="shared" si="2"/>
        <v>485</v>
      </c>
      <c r="H14" s="4"/>
      <c r="I14" s="2"/>
      <c r="J14" s="13">
        <f t="shared" si="3"/>
        <v>78398.367000800339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78398.367000800339</v>
      </c>
      <c r="E15" s="4">
        <f t="shared" si="4"/>
        <v>162.67661152666071</v>
      </c>
      <c r="F15" s="4">
        <f t="shared" si="1"/>
        <v>322.32338847333926</v>
      </c>
      <c r="G15" s="78">
        <f t="shared" si="2"/>
        <v>485</v>
      </c>
      <c r="H15" s="4"/>
      <c r="I15" s="2"/>
      <c r="J15" s="13">
        <f t="shared" si="3"/>
        <v>78076.043612327005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78076.043612327005</v>
      </c>
      <c r="E16" s="4">
        <f t="shared" si="4"/>
        <v>162.00779049557852</v>
      </c>
      <c r="F16" s="4">
        <f t="shared" si="1"/>
        <v>322.99220950442145</v>
      </c>
      <c r="G16" s="78">
        <f t="shared" si="2"/>
        <v>485</v>
      </c>
      <c r="H16" s="4"/>
      <c r="I16" s="2"/>
      <c r="J16" s="13">
        <f t="shared" si="3"/>
        <v>77753.051402822588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77753.051402822588</v>
      </c>
      <c r="E17" s="4">
        <f t="shared" si="4"/>
        <v>161.33758166085687</v>
      </c>
      <c r="F17" s="4">
        <f t="shared" si="1"/>
        <v>323.66241833914313</v>
      </c>
      <c r="G17" s="78">
        <f t="shared" si="2"/>
        <v>485</v>
      </c>
      <c r="H17" s="4"/>
      <c r="I17" s="2"/>
      <c r="J17" s="13">
        <f t="shared" si="3"/>
        <v>77429.388984483448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77429.388984483448</v>
      </c>
      <c r="E18" s="4">
        <f t="shared" si="4"/>
        <v>160.66598214280313</v>
      </c>
      <c r="F18" s="4">
        <f t="shared" si="1"/>
        <v>324.33401785719684</v>
      </c>
      <c r="G18" s="78">
        <f t="shared" si="2"/>
        <v>485</v>
      </c>
      <c r="H18" s="4"/>
      <c r="I18" s="2"/>
      <c r="J18" s="13">
        <f t="shared" si="3"/>
        <v>77105.054966626252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77105.054966626252</v>
      </c>
      <c r="E19" s="4">
        <f t="shared" si="4"/>
        <v>159.99298905574946</v>
      </c>
      <c r="F19" s="4">
        <f t="shared" si="1"/>
        <v>325.00701094425051</v>
      </c>
      <c r="G19" s="78">
        <f t="shared" si="2"/>
        <v>485</v>
      </c>
      <c r="H19" s="4"/>
      <c r="I19" s="2"/>
      <c r="J19" s="13">
        <f t="shared" si="3"/>
        <v>76780.047955682006</v>
      </c>
      <c r="K19" s="12"/>
      <c r="M19" s="30" t="s">
        <v>40</v>
      </c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76780.047955682006</v>
      </c>
      <c r="E20" s="4">
        <f t="shared" si="4"/>
        <v>159.31859950804014</v>
      </c>
      <c r="F20" s="4">
        <f t="shared" si="1"/>
        <v>325.68140049195983</v>
      </c>
      <c r="G20" s="78">
        <f t="shared" si="2"/>
        <v>485</v>
      </c>
      <c r="H20" s="4"/>
      <c r="I20" s="2"/>
      <c r="J20" s="13">
        <f t="shared" si="3"/>
        <v>76454.366555190049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76454.366555190049</v>
      </c>
      <c r="E21" s="4">
        <f t="shared" si="4"/>
        <v>158.64281060201935</v>
      </c>
      <c r="F21" s="4">
        <f t="shared" si="1"/>
        <v>326.35718939798062</v>
      </c>
      <c r="G21" s="78">
        <f t="shared" si="2"/>
        <v>485</v>
      </c>
      <c r="H21" s="4"/>
      <c r="I21" s="2"/>
      <c r="J21" s="13">
        <f t="shared" si="3"/>
        <v>76128.009365792066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76128.009365792066</v>
      </c>
      <c r="E22" s="4">
        <f t="shared" si="4"/>
        <v>157.96561943401852</v>
      </c>
      <c r="F22" s="4">
        <f t="shared" si="1"/>
        <v>327.03438056598145</v>
      </c>
      <c r="G22" s="78">
        <f t="shared" si="2"/>
        <v>485</v>
      </c>
      <c r="H22" s="4"/>
      <c r="I22" s="2"/>
      <c r="J22" s="13">
        <f t="shared" si="3"/>
        <v>75800.974985226087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75800.974985226087</v>
      </c>
      <c r="E23" s="4">
        <f t="shared" si="4"/>
        <v>157.28702309434411</v>
      </c>
      <c r="F23" s="4">
        <f t="shared" si="1"/>
        <v>327.71297690565586</v>
      </c>
      <c r="G23" s="78">
        <f t="shared" si="2"/>
        <v>485</v>
      </c>
      <c r="H23" s="4"/>
      <c r="I23" s="2"/>
      <c r="J23" s="13">
        <f t="shared" si="3"/>
        <v>75473.262008320424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75473.262008320424</v>
      </c>
      <c r="E24" s="4">
        <f t="shared" si="4"/>
        <v>156.60701866726487</v>
      </c>
      <c r="F24" s="4">
        <f t="shared" si="1"/>
        <v>328.39298133273513</v>
      </c>
      <c r="G24" s="78">
        <f t="shared" si="2"/>
        <v>485</v>
      </c>
      <c r="H24" s="4"/>
      <c r="I24" s="2"/>
      <c r="J24" s="13">
        <f t="shared" si="3"/>
        <v>75144.869026987682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75144.869026987682</v>
      </c>
      <c r="E25" s="4">
        <f t="shared" si="4"/>
        <v>155.92560323099943</v>
      </c>
      <c r="F25" s="4">
        <f t="shared" si="1"/>
        <v>329.0743967690006</v>
      </c>
      <c r="G25" s="78">
        <f t="shared" si="2"/>
        <v>485</v>
      </c>
      <c r="H25" s="4"/>
      <c r="I25" s="2"/>
      <c r="J25" s="13">
        <f t="shared" si="3"/>
        <v>74815.794630218676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74815.794630218676</v>
      </c>
      <c r="E26" s="4">
        <f t="shared" si="4"/>
        <v>155.24277385770372</v>
      </c>
      <c r="F26" s="4">
        <f t="shared" si="1"/>
        <v>329.7572261422963</v>
      </c>
      <c r="G26" s="78">
        <f t="shared" si="2"/>
        <v>485</v>
      </c>
      <c r="H26" s="4"/>
      <c r="I26" s="2"/>
      <c r="J26" s="13">
        <f t="shared" si="3"/>
        <v>74486.037404076385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74486.037404076385</v>
      </c>
      <c r="E27" s="4">
        <f t="shared" si="4"/>
        <v>154.55852761345849</v>
      </c>
      <c r="F27" s="4">
        <f t="shared" si="1"/>
        <v>330.44147238654148</v>
      </c>
      <c r="G27" s="78">
        <f t="shared" si="2"/>
        <v>485</v>
      </c>
      <c r="H27" s="4"/>
      <c r="I27" s="2"/>
      <c r="J27" s="13">
        <f t="shared" si="3"/>
        <v>74155.595931689837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74155.595931689837</v>
      </c>
      <c r="E28" s="4">
        <f t="shared" si="4"/>
        <v>153.8728615582564</v>
      </c>
      <c r="F28" s="4">
        <f t="shared" si="1"/>
        <v>331.12713844174357</v>
      </c>
      <c r="G28" s="78">
        <f t="shared" si="2"/>
        <v>485</v>
      </c>
      <c r="H28" s="4"/>
      <c r="I28" s="2"/>
      <c r="J28" s="13">
        <f t="shared" si="3"/>
        <v>73824.468793248088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73824.468793248088</v>
      </c>
      <c r="E29" s="4">
        <f t="shared" si="4"/>
        <v>153.18577274598977</v>
      </c>
      <c r="F29" s="4">
        <f t="shared" si="1"/>
        <v>331.81422725401023</v>
      </c>
      <c r="G29" s="78">
        <f t="shared" si="2"/>
        <v>485</v>
      </c>
      <c r="H29" s="4"/>
      <c r="I29" s="2"/>
      <c r="J29" s="13">
        <f t="shared" si="3"/>
        <v>73492.654565994075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73492.654565994075</v>
      </c>
      <c r="E30" s="4">
        <f t="shared" si="4"/>
        <v>152.4972582244377</v>
      </c>
      <c r="F30" s="4">
        <f t="shared" si="1"/>
        <v>332.5027417755623</v>
      </c>
      <c r="G30" s="78">
        <f t="shared" si="2"/>
        <v>485</v>
      </c>
      <c r="H30" s="4"/>
      <c r="I30" s="2"/>
      <c r="J30" s="13">
        <f t="shared" si="3"/>
        <v>73160.151824218512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73160.151824218512</v>
      </c>
      <c r="E31" s="4">
        <f t="shared" si="4"/>
        <v>151.8073150352534</v>
      </c>
      <c r="F31" s="4">
        <f t="shared" si="1"/>
        <v>333.1926849647466</v>
      </c>
      <c r="G31" s="78">
        <f t="shared" si="2"/>
        <v>485</v>
      </c>
      <c r="H31" s="4"/>
      <c r="I31" s="2"/>
      <c r="J31" s="13">
        <f t="shared" si="3"/>
        <v>72826.95913925377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72826.95913925377</v>
      </c>
      <c r="E32" s="4">
        <f t="shared" si="4"/>
        <v>151.11594021395157</v>
      </c>
      <c r="F32" s="4">
        <f t="shared" si="1"/>
        <v>333.8840597860484</v>
      </c>
      <c r="G32" s="78">
        <f t="shared" si="2"/>
        <v>485</v>
      </c>
      <c r="H32" s="4"/>
      <c r="I32" s="2"/>
      <c r="J32" s="13">
        <f t="shared" si="3"/>
        <v>72493.075079467715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72493.075079467715</v>
      </c>
      <c r="E33" s="4">
        <f t="shared" si="4"/>
        <v>150.42313078989551</v>
      </c>
      <c r="F33" s="4">
        <f t="shared" si="1"/>
        <v>334.57686921010452</v>
      </c>
      <c r="G33" s="78">
        <f t="shared" si="2"/>
        <v>485</v>
      </c>
      <c r="H33" s="4"/>
      <c r="I33" s="2"/>
      <c r="J33" s="13">
        <f t="shared" si="3"/>
        <v>72158.498210257618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72158.498210257618</v>
      </c>
      <c r="E34" s="4">
        <f t="shared" si="4"/>
        <v>149.72888378628454</v>
      </c>
      <c r="F34" s="4">
        <f t="shared" si="1"/>
        <v>335.27111621371546</v>
      </c>
      <c r="G34" s="78">
        <f t="shared" si="2"/>
        <v>485</v>
      </c>
      <c r="H34" s="4"/>
      <c r="I34" s="2"/>
      <c r="J34" s="13">
        <f t="shared" si="3"/>
        <v>71823.227094043905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71823.227094043905</v>
      </c>
      <c r="E35" s="4">
        <f t="shared" si="4"/>
        <v>149.03319622014109</v>
      </c>
      <c r="F35" s="4">
        <f t="shared" si="1"/>
        <v>335.96680377985888</v>
      </c>
      <c r="G35" s="78">
        <f t="shared" si="2"/>
        <v>485</v>
      </c>
      <c r="H35" s="4"/>
      <c r="I35" s="2"/>
      <c r="J35" s="13">
        <f t="shared" si="3"/>
        <v>71487.26029026405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71487.26029026405</v>
      </c>
      <c r="E36" s="4">
        <f t="shared" si="4"/>
        <v>148.33606510229791</v>
      </c>
      <c r="F36" s="4">
        <f t="shared" si="1"/>
        <v>336.66393489770212</v>
      </c>
      <c r="G36" s="78">
        <f t="shared" si="2"/>
        <v>485</v>
      </c>
      <c r="H36" s="4"/>
      <c r="I36" s="2"/>
      <c r="J36" s="13">
        <f t="shared" si="3"/>
        <v>71150.596355366346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71150.596355366346</v>
      </c>
      <c r="E37" s="4">
        <f t="shared" si="4"/>
        <v>147.63748743738515</v>
      </c>
      <c r="F37" s="4">
        <f t="shared" si="1"/>
        <v>337.36251256261482</v>
      </c>
      <c r="G37" s="78">
        <f t="shared" si="2"/>
        <v>485</v>
      </c>
      <c r="H37" s="4"/>
      <c r="I37" s="2"/>
      <c r="J37" s="13">
        <f t="shared" si="3"/>
        <v>70813.233842803733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70813.233842803733</v>
      </c>
      <c r="E38" s="4">
        <f t="shared" si="4"/>
        <v>146.93746022381774</v>
      </c>
      <c r="F38" s="4">
        <f t="shared" si="1"/>
        <v>338.06253977618223</v>
      </c>
      <c r="G38" s="78">
        <f t="shared" si="2"/>
        <v>485</v>
      </c>
      <c r="H38" s="4"/>
      <c r="I38" s="2"/>
      <c r="J38" s="13">
        <f t="shared" si="3"/>
        <v>70475.171303027557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70475.171303027557</v>
      </c>
      <c r="E39" s="4">
        <f t="shared" si="4"/>
        <v>146.23598045378216</v>
      </c>
      <c r="F39" s="4">
        <f t="shared" si="1"/>
        <v>338.76401954621781</v>
      </c>
      <c r="G39" s="78">
        <f t="shared" si="2"/>
        <v>485</v>
      </c>
      <c r="H39" s="4"/>
      <c r="I39" s="2"/>
      <c r="J39" s="13">
        <f t="shared" si="3"/>
        <v>70136.407283481341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70136.407283481341</v>
      </c>
      <c r="E40" s="4">
        <f t="shared" si="4"/>
        <v>145.53304511322378</v>
      </c>
      <c r="F40" s="4">
        <f t="shared" si="1"/>
        <v>339.46695488677619</v>
      </c>
      <c r="G40" s="78">
        <f t="shared" si="2"/>
        <v>485</v>
      </c>
      <c r="H40" s="4"/>
      <c r="I40" s="2"/>
      <c r="J40" s="13">
        <f t="shared" si="3"/>
        <v>69796.940328594559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69796.940328594559</v>
      </c>
      <c r="E41" s="4">
        <f t="shared" si="4"/>
        <v>144.82865118183369</v>
      </c>
      <c r="F41" s="4">
        <f t="shared" si="1"/>
        <v>340.17134881816628</v>
      </c>
      <c r="G41" s="78">
        <f t="shared" si="2"/>
        <v>485</v>
      </c>
      <c r="H41" s="4"/>
      <c r="I41" s="2"/>
      <c r="J41" s="13">
        <f t="shared" si="3"/>
        <v>69456.768979776389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69456.768979776389</v>
      </c>
      <c r="E42" s="4">
        <f t="shared" si="4"/>
        <v>144.12279563303599</v>
      </c>
      <c r="F42" s="4">
        <f t="shared" si="1"/>
        <v>340.87720436696401</v>
      </c>
      <c r="G42" s="78">
        <f t="shared" si="2"/>
        <v>485</v>
      </c>
      <c r="H42" s="4"/>
      <c r="I42" s="2"/>
      <c r="J42" s="13">
        <f t="shared" si="3"/>
        <v>69115.891775409429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69115.891775409429</v>
      </c>
      <c r="E43" s="4">
        <f t="shared" si="4"/>
        <v>143.41547543397456</v>
      </c>
      <c r="F43" s="4">
        <f t="shared" si="1"/>
        <v>341.58452456602544</v>
      </c>
      <c r="G43" s="78">
        <f t="shared" si="2"/>
        <v>485</v>
      </c>
      <c r="H43" s="4"/>
      <c r="I43" s="2"/>
      <c r="J43" s="13">
        <f t="shared" si="3"/>
        <v>68774.307250843398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68774.307250843398</v>
      </c>
      <c r="E44" s="4">
        <f t="shared" si="4"/>
        <v>142.70668754550005</v>
      </c>
      <c r="F44" s="4">
        <f t="shared" si="1"/>
        <v>342.29331245449998</v>
      </c>
      <c r="G44" s="78">
        <f t="shared" si="2"/>
        <v>485</v>
      </c>
      <c r="H44" s="4"/>
      <c r="I44" s="2"/>
      <c r="J44" s="13">
        <f t="shared" si="3"/>
        <v>68432.013938388904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68432.013938388904</v>
      </c>
      <c r="E45" s="4">
        <f t="shared" si="4"/>
        <v>141.99642892215698</v>
      </c>
      <c r="F45" s="4">
        <f t="shared" si="1"/>
        <v>343.00357107784305</v>
      </c>
      <c r="G45" s="78">
        <f t="shared" si="2"/>
        <v>485</v>
      </c>
      <c r="H45" s="4"/>
      <c r="I45" s="2"/>
      <c r="J45" s="13">
        <f t="shared" si="3"/>
        <v>68089.010367311057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68089.010367311057</v>
      </c>
      <c r="E46" s="4">
        <f t="shared" si="4"/>
        <v>141.28469651217043</v>
      </c>
      <c r="F46" s="4">
        <f t="shared" si="1"/>
        <v>343.7153034878296</v>
      </c>
      <c r="G46" s="78">
        <f t="shared" si="2"/>
        <v>485</v>
      </c>
      <c r="H46" s="4"/>
      <c r="I46" s="2"/>
      <c r="J46" s="13">
        <f t="shared" si="3"/>
        <v>67745.295063823229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67745.295063823229</v>
      </c>
      <c r="E47" s="4">
        <f t="shared" si="4"/>
        <v>140.57148725743318</v>
      </c>
      <c r="F47" s="4">
        <f t="shared" si="1"/>
        <v>344.4285127425668</v>
      </c>
      <c r="G47" s="78">
        <f t="shared" si="2"/>
        <v>485</v>
      </c>
      <c r="H47" s="4"/>
      <c r="I47" s="2"/>
      <c r="J47" s="13">
        <f t="shared" si="3"/>
        <v>67400.86655108066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67400.86655108066</v>
      </c>
      <c r="E48" s="4">
        <f t="shared" si="4"/>
        <v>139.85679809349236</v>
      </c>
      <c r="F48" s="4">
        <f t="shared" si="1"/>
        <v>345.14320190650767</v>
      </c>
      <c r="G48" s="78">
        <f t="shared" si="2"/>
        <v>485</v>
      </c>
      <c r="H48" s="4"/>
      <c r="I48" s="2"/>
      <c r="J48" s="13">
        <f t="shared" si="3"/>
        <v>67055.72334917415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67055.72334917415</v>
      </c>
      <c r="E49" s="4">
        <f t="shared" si="4"/>
        <v>139.14062594953637</v>
      </c>
      <c r="F49" s="4">
        <f t="shared" si="1"/>
        <v>345.85937405046366</v>
      </c>
      <c r="G49" s="78">
        <f t="shared" si="2"/>
        <v>485</v>
      </c>
      <c r="H49" s="4"/>
      <c r="I49" s="2"/>
      <c r="J49" s="13">
        <f t="shared" si="3"/>
        <v>66709.863975123691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66709.863975123691</v>
      </c>
      <c r="E50" s="4">
        <f t="shared" si="4"/>
        <v>138.42296774838164</v>
      </c>
      <c r="F50" s="4">
        <f t="shared" si="1"/>
        <v>346.57703225161833</v>
      </c>
      <c r="G50" s="78">
        <f t="shared" si="2"/>
        <v>485</v>
      </c>
      <c r="H50" s="4"/>
      <c r="I50" s="2"/>
      <c r="J50" s="13">
        <f t="shared" si="3"/>
        <v>66363.286942872073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66363.286942872073</v>
      </c>
      <c r="E51" s="4">
        <f t="shared" si="4"/>
        <v>137.70382040645953</v>
      </c>
      <c r="F51" s="4">
        <f t="shared" si="1"/>
        <v>347.2961795935405</v>
      </c>
      <c r="G51" s="78">
        <f t="shared" si="2"/>
        <v>485</v>
      </c>
      <c r="H51" s="4"/>
      <c r="I51" s="2"/>
      <c r="J51" s="13">
        <f t="shared" si="3"/>
        <v>66015.990763278533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66015.990763278533</v>
      </c>
      <c r="E52" s="4">
        <f t="shared" si="4"/>
        <v>136.98318083380295</v>
      </c>
      <c r="F52" s="4">
        <f t="shared" si="1"/>
        <v>348.01681916619702</v>
      </c>
      <c r="G52" s="78">
        <f t="shared" si="2"/>
        <v>485</v>
      </c>
      <c r="H52" s="4"/>
      <c r="I52" s="2"/>
      <c r="J52" s="13">
        <f t="shared" si="3"/>
        <v>65667.973944112338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65667.973944112338</v>
      </c>
      <c r="E53" s="4">
        <f t="shared" si="4"/>
        <v>136.26104593403309</v>
      </c>
      <c r="F53" s="4">
        <f t="shared" si="1"/>
        <v>348.73895406596694</v>
      </c>
      <c r="G53" s="78">
        <f t="shared" si="2"/>
        <v>485</v>
      </c>
      <c r="H53" s="4"/>
      <c r="I53" s="2"/>
      <c r="J53" s="13">
        <f t="shared" si="3"/>
        <v>65319.234990046374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65319.234990046374</v>
      </c>
      <c r="E54" s="4">
        <f t="shared" si="4"/>
        <v>135.5374126043462</v>
      </c>
      <c r="F54" s="4">
        <f t="shared" si="1"/>
        <v>349.46258739565383</v>
      </c>
      <c r="G54" s="78">
        <f t="shared" si="2"/>
        <v>485</v>
      </c>
      <c r="H54" s="4"/>
      <c r="I54" s="2"/>
      <c r="J54" s="13">
        <f t="shared" si="3"/>
        <v>64969.77240265072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64969.77240265072</v>
      </c>
      <c r="E55" s="4">
        <f t="shared" si="4"/>
        <v>134.81227773550023</v>
      </c>
      <c r="F55" s="4">
        <f t="shared" si="1"/>
        <v>350.18772226449977</v>
      </c>
      <c r="G55" s="78">
        <f t="shared" si="2"/>
        <v>485</v>
      </c>
      <c r="H55" s="4"/>
      <c r="I55" s="2"/>
      <c r="J55" s="13">
        <f t="shared" si="3"/>
        <v>64619.584680386222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64619.584680386222</v>
      </c>
      <c r="E56" s="4">
        <f t="shared" si="4"/>
        <v>134.08563821180141</v>
      </c>
      <c r="F56" s="4">
        <f t="shared" si="1"/>
        <v>350.91436178819856</v>
      </c>
      <c r="G56" s="78">
        <f t="shared" si="2"/>
        <v>485</v>
      </c>
      <c r="H56" s="4"/>
      <c r="I56" s="2"/>
      <c r="J56" s="13">
        <f t="shared" si="3"/>
        <v>64268.670318598022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64268.670318598022</v>
      </c>
      <c r="E57" s="4">
        <f t="shared" si="4"/>
        <v>133.35749091109088</v>
      </c>
      <c r="F57" s="4">
        <f t="shared" si="1"/>
        <v>351.64250908890915</v>
      </c>
      <c r="G57" s="78">
        <f t="shared" si="2"/>
        <v>485</v>
      </c>
      <c r="H57" s="4"/>
      <c r="I57" s="2"/>
      <c r="J57" s="13">
        <f t="shared" si="3"/>
        <v>63917.027809509113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63917.027809509113</v>
      </c>
      <c r="E58" s="4">
        <f t="shared" si="4"/>
        <v>132.62783270473139</v>
      </c>
      <c r="F58" s="4">
        <f t="shared" si="1"/>
        <v>352.37216729526858</v>
      </c>
      <c r="G58" s="78">
        <f t="shared" si="2"/>
        <v>485</v>
      </c>
      <c r="H58" s="4"/>
      <c r="I58" s="2"/>
      <c r="J58" s="13">
        <f t="shared" si="3"/>
        <v>63564.655642213846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63564.655642213846</v>
      </c>
      <c r="E59" s="4">
        <f t="shared" si="4"/>
        <v>131.89666045759373</v>
      </c>
      <c r="F59" s="4">
        <f t="shared" si="1"/>
        <v>353.10333954240627</v>
      </c>
      <c r="G59" s="78">
        <f t="shared" si="2"/>
        <v>485</v>
      </c>
      <c r="H59" s="4"/>
      <c r="I59" s="2"/>
      <c r="J59" s="13">
        <f t="shared" si="3"/>
        <v>63211.552302671436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63211.552302671436</v>
      </c>
      <c r="E60" s="4">
        <f t="shared" si="4"/>
        <v>131.16397102804322</v>
      </c>
      <c r="F60" s="4">
        <f t="shared" si="1"/>
        <v>353.83602897195681</v>
      </c>
      <c r="G60" s="78">
        <f t="shared" si="2"/>
        <v>485</v>
      </c>
      <c r="H60" s="4"/>
      <c r="I60" s="2"/>
      <c r="J60" s="13">
        <f t="shared" si="3"/>
        <v>62857.71627369948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62857.71627369948</v>
      </c>
      <c r="E61" s="4">
        <f t="shared" si="4"/>
        <v>130.42976126792641</v>
      </c>
      <c r="F61" s="4">
        <f t="shared" si="1"/>
        <v>354.57023873207356</v>
      </c>
      <c r="G61" s="78">
        <f t="shared" si="2"/>
        <v>485</v>
      </c>
      <c r="H61" s="4"/>
      <c r="I61" s="2"/>
      <c r="J61" s="13">
        <f t="shared" si="3"/>
        <v>62503.146034967409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62503.146034967409</v>
      </c>
      <c r="E62" s="4">
        <f t="shared" si="4"/>
        <v>129.69402802255738</v>
      </c>
      <c r="F62" s="4">
        <f t="shared" si="1"/>
        <v>355.3059719774426</v>
      </c>
      <c r="G62" s="78">
        <f t="shared" si="2"/>
        <v>485</v>
      </c>
      <c r="H62" s="4"/>
      <c r="I62" s="2"/>
      <c r="J62" s="13">
        <f t="shared" si="3"/>
        <v>62147.84006298997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62147.84006298997</v>
      </c>
      <c r="E63" s="4">
        <f t="shared" si="4"/>
        <v>128.95676813070418</v>
      </c>
      <c r="F63" s="4">
        <f t="shared" si="1"/>
        <v>356.04323186929582</v>
      </c>
      <c r="G63" s="78">
        <f t="shared" si="2"/>
        <v>485</v>
      </c>
      <c r="H63" s="4"/>
      <c r="I63" s="2"/>
      <c r="J63" s="13">
        <f t="shared" si="3"/>
        <v>61791.796831120671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61791.796831120671</v>
      </c>
      <c r="E64" s="4">
        <f t="shared" si="4"/>
        <v>128.21797842457539</v>
      </c>
      <c r="F64" s="4">
        <f t="shared" si="1"/>
        <v>356.78202157542461</v>
      </c>
      <c r="G64" s="78">
        <f t="shared" si="2"/>
        <v>485</v>
      </c>
      <c r="H64" s="4"/>
      <c r="I64" s="2"/>
      <c r="J64" s="13">
        <f t="shared" si="3"/>
        <v>61435.014809545246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61435.014809545246</v>
      </c>
      <c r="E65" s="4">
        <f t="shared" si="4"/>
        <v>127.47765572980637</v>
      </c>
      <c r="F65" s="4">
        <f t="shared" si="1"/>
        <v>357.52234427019363</v>
      </c>
      <c r="G65" s="78">
        <f t="shared" si="2"/>
        <v>485</v>
      </c>
      <c r="H65" s="4"/>
      <c r="I65" s="2"/>
      <c r="J65" s="13">
        <f t="shared" si="3"/>
        <v>61077.492465275049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61077.492465275049</v>
      </c>
      <c r="E66" s="4">
        <f t="shared" si="4"/>
        <v>126.73579686544572</v>
      </c>
      <c r="F66" s="4">
        <f t="shared" si="1"/>
        <v>358.26420313455429</v>
      </c>
      <c r="G66" s="78">
        <f t="shared" si="2"/>
        <v>485</v>
      </c>
      <c r="H66" s="4"/>
      <c r="I66" s="2"/>
      <c r="J66" s="13">
        <f t="shared" si="3"/>
        <v>60719.228262140496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60719.228262140496</v>
      </c>
      <c r="E67" s="4">
        <f t="shared" si="4"/>
        <v>125.99239864394151</v>
      </c>
      <c r="F67" s="4">
        <f t="shared" si="1"/>
        <v>359.0076013560585</v>
      </c>
      <c r="G67" s="78">
        <f t="shared" si="2"/>
        <v>485</v>
      </c>
      <c r="H67" s="4"/>
      <c r="I67" s="2"/>
      <c r="J67" s="13">
        <f t="shared" si="3"/>
        <v>60360.220660784435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60360.220660784435</v>
      </c>
      <c r="E68" s="4">
        <f t="shared" si="4"/>
        <v>125.24745787112771</v>
      </c>
      <c r="F68" s="4">
        <f t="shared" si="1"/>
        <v>359.75254212887228</v>
      </c>
      <c r="G68" s="78">
        <f t="shared" si="2"/>
        <v>485</v>
      </c>
      <c r="H68" s="4"/>
      <c r="I68" s="2"/>
      <c r="J68" s="13">
        <f t="shared" si="3"/>
        <v>60000.468118655561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60000.468118655561</v>
      </c>
      <c r="E69" s="4">
        <f t="shared" si="4"/>
        <v>124.50097134621028</v>
      </c>
      <c r="F69" s="4">
        <f t="shared" si="1"/>
        <v>360.49902865378971</v>
      </c>
      <c r="G69" s="78">
        <f t="shared" si="2"/>
        <v>485</v>
      </c>
      <c r="H69" s="4"/>
      <c r="I69" s="2"/>
      <c r="J69" s="13">
        <f t="shared" si="3"/>
        <v>59639.969090001774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59639.969090001774</v>
      </c>
      <c r="E70" s="4">
        <f t="shared" si="4"/>
        <v>123.75293586175367</v>
      </c>
      <c r="F70" s="4">
        <f t="shared" si="1"/>
        <v>361.24706413824634</v>
      </c>
      <c r="G70" s="78">
        <f t="shared" si="2"/>
        <v>485</v>
      </c>
      <c r="H70" s="4"/>
      <c r="I70" s="2"/>
      <c r="J70" s="13">
        <f t="shared" si="3"/>
        <v>59278.722025863528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59278.722025863528</v>
      </c>
      <c r="E71" s="4">
        <f t="shared" si="4"/>
        <v>123.00334820366682</v>
      </c>
      <c r="F71" s="4">
        <f t="shared" si="1"/>
        <v>361.9966517963332</v>
      </c>
      <c r="G71" s="78">
        <f t="shared" si="2"/>
        <v>485</v>
      </c>
      <c r="H71" s="4"/>
      <c r="I71" s="2"/>
      <c r="J71" s="13">
        <f t="shared" si="3"/>
        <v>58916.725374067195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58916.725374067195</v>
      </c>
      <c r="E72" s="4">
        <f t="shared" si="4"/>
        <v>122.25220515118941</v>
      </c>
      <c r="F72" s="4">
        <f t="shared" si="1"/>
        <v>362.7477948488106</v>
      </c>
      <c r="G72" s="78">
        <f t="shared" si="2"/>
        <v>485</v>
      </c>
      <c r="H72" s="4"/>
      <c r="I72" s="2"/>
      <c r="J72" s="13">
        <f t="shared" si="3"/>
        <v>58553.977579218386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58553.977579218386</v>
      </c>
      <c r="E73" s="4">
        <f t="shared" si="4"/>
        <v>121.49950347687815</v>
      </c>
      <c r="F73" s="4">
        <f t="shared" si="1"/>
        <v>363.50049652312185</v>
      </c>
      <c r="G73" s="78">
        <f t="shared" si="2"/>
        <v>485</v>
      </c>
      <c r="H73" s="4"/>
      <c r="I73" s="2"/>
      <c r="J73" s="13">
        <f t="shared" si="3"/>
        <v>58190.477082695266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si="0"/>
        <v>58190.477082695266</v>
      </c>
      <c r="E74" s="4">
        <f t="shared" si="4"/>
        <v>120.74523994659268</v>
      </c>
      <c r="F74" s="4">
        <f t="shared" si="1"/>
        <v>364.25476005340732</v>
      </c>
      <c r="G74" s="78">
        <f t="shared" si="2"/>
        <v>485</v>
      </c>
      <c r="H74" s="4"/>
      <c r="I74" s="2"/>
      <c r="J74" s="13">
        <f t="shared" si="3"/>
        <v>57826.222322641857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ref="D75:D129" si="5">+J74</f>
        <v>57826.222322641857</v>
      </c>
      <c r="E75" s="4">
        <f t="shared" si="4"/>
        <v>119.98941131948185</v>
      </c>
      <c r="F75" s="4">
        <f t="shared" ref="F75:F129" si="6">G75-E75</f>
        <v>365.01058868051814</v>
      </c>
      <c r="G75" s="78">
        <f t="shared" ref="G75:G128" si="7">+G74</f>
        <v>485</v>
      </c>
      <c r="H75" s="4"/>
      <c r="I75" s="2"/>
      <c r="J75" s="13">
        <f t="shared" ref="J75:J129" si="8">+D75+E75-G75-H75</f>
        <v>57461.21173396134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57461.21173396134</v>
      </c>
      <c r="E76" s="4">
        <f t="shared" si="4"/>
        <v>119.23201434796977</v>
      </c>
      <c r="F76" s="4">
        <f t="shared" si="6"/>
        <v>365.76798565203023</v>
      </c>
      <c r="G76" s="78">
        <f t="shared" si="7"/>
        <v>485</v>
      </c>
      <c r="H76" s="4"/>
      <c r="I76" s="2"/>
      <c r="J76" s="13">
        <f t="shared" si="8"/>
        <v>57095.443748309306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57095.443748309306</v>
      </c>
      <c r="E77" s="4">
        <f t="shared" ref="E77:E129" si="9">+D77*$I$9/12</f>
        <v>118.4730457777418</v>
      </c>
      <c r="F77" s="4">
        <f t="shared" si="6"/>
        <v>366.52695422225821</v>
      </c>
      <c r="G77" s="78">
        <f t="shared" si="7"/>
        <v>485</v>
      </c>
      <c r="H77" s="4"/>
      <c r="I77" s="2"/>
      <c r="J77" s="13">
        <f>+D77+E77-G77-H77</f>
        <v>56728.916794087047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56728.916794087047</v>
      </c>
      <c r="E78" s="4">
        <f t="shared" si="9"/>
        <v>117.71250234773061</v>
      </c>
      <c r="F78" s="4">
        <f t="shared" si="6"/>
        <v>367.28749765226939</v>
      </c>
      <c r="G78" s="78">
        <f t="shared" si="7"/>
        <v>485</v>
      </c>
      <c r="H78" s="4"/>
      <c r="I78" s="2"/>
      <c r="J78" s="13">
        <f t="shared" si="8"/>
        <v>56361.629296434774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56361.629296434774</v>
      </c>
      <c r="E79" s="4">
        <f t="shared" si="9"/>
        <v>116.95038079010214</v>
      </c>
      <c r="F79" s="4">
        <f t="shared" si="6"/>
        <v>368.04961920989786</v>
      </c>
      <c r="G79" s="78">
        <f t="shared" si="7"/>
        <v>485</v>
      </c>
      <c r="H79" s="4"/>
      <c r="I79" s="2"/>
      <c r="J79" s="13">
        <f t="shared" si="8"/>
        <v>55993.57967722488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55993.57967722488</v>
      </c>
      <c r="E80" s="4">
        <f t="shared" si="9"/>
        <v>116.18667783024161</v>
      </c>
      <c r="F80" s="4">
        <f t="shared" si="6"/>
        <v>368.81332216975841</v>
      </c>
      <c r="G80" s="78">
        <f t="shared" si="7"/>
        <v>485</v>
      </c>
      <c r="H80" s="4"/>
      <c r="I80" s="2"/>
      <c r="J80" s="13">
        <f t="shared" si="8"/>
        <v>55624.766355055122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55624.766355055122</v>
      </c>
      <c r="E81" s="4">
        <f t="shared" si="9"/>
        <v>115.42139018673937</v>
      </c>
      <c r="F81" s="4">
        <f t="shared" si="6"/>
        <v>369.57860981326064</v>
      </c>
      <c r="G81" s="78">
        <f t="shared" si="7"/>
        <v>485</v>
      </c>
      <c r="H81" s="4"/>
      <c r="I81" s="2"/>
      <c r="J81" s="13">
        <f t="shared" si="8"/>
        <v>55255.187745241863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55255.187745241863</v>
      </c>
      <c r="E82" s="4">
        <f t="shared" si="9"/>
        <v>114.65451457137686</v>
      </c>
      <c r="F82" s="4">
        <f t="shared" si="6"/>
        <v>370.34548542862314</v>
      </c>
      <c r="G82" s="78">
        <f t="shared" si="7"/>
        <v>485</v>
      </c>
      <c r="H82" s="4"/>
      <c r="I82" s="2"/>
      <c r="J82" s="13">
        <f t="shared" si="8"/>
        <v>54884.842259813238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54884.842259813238</v>
      </c>
      <c r="E83" s="4">
        <f t="shared" si="9"/>
        <v>113.88604768911246</v>
      </c>
      <c r="F83" s="4">
        <f t="shared" si="6"/>
        <v>371.11395231088756</v>
      </c>
      <c r="G83" s="78">
        <f t="shared" si="7"/>
        <v>485</v>
      </c>
      <c r="H83" s="4"/>
      <c r="I83" s="2"/>
      <c r="J83" s="13">
        <f t="shared" si="8"/>
        <v>54513.728307502352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54513.728307502352</v>
      </c>
      <c r="E84" s="4">
        <f t="shared" si="9"/>
        <v>113.11598623806736</v>
      </c>
      <c r="F84" s="4">
        <f t="shared" si="6"/>
        <v>371.88401376193264</v>
      </c>
      <c r="G84" s="78">
        <f t="shared" si="7"/>
        <v>485</v>
      </c>
      <c r="H84" s="4"/>
      <c r="I84" s="2"/>
      <c r="J84" s="13">
        <f t="shared" si="8"/>
        <v>54141.844293740418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54141.844293740418</v>
      </c>
      <c r="E85" s="4">
        <f t="shared" si="9"/>
        <v>112.34432690951137</v>
      </c>
      <c r="F85" s="4">
        <f t="shared" si="6"/>
        <v>372.65567309048862</v>
      </c>
      <c r="G85" s="78">
        <f t="shared" si="7"/>
        <v>485</v>
      </c>
      <c r="H85" s="4"/>
      <c r="I85" s="2"/>
      <c r="J85" s="13">
        <f t="shared" si="8"/>
        <v>53769.188620649926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53769.188620649926</v>
      </c>
      <c r="E86" s="4">
        <f t="shared" si="9"/>
        <v>111.57106638784859</v>
      </c>
      <c r="F86" s="4">
        <f t="shared" si="6"/>
        <v>373.42893361215141</v>
      </c>
      <c r="G86" s="78">
        <f t="shared" si="7"/>
        <v>485</v>
      </c>
      <c r="H86" s="4"/>
      <c r="I86" s="2"/>
      <c r="J86" s="13">
        <f t="shared" si="8"/>
        <v>53395.759687037775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53395.759687037775</v>
      </c>
      <c r="E87" s="4">
        <f t="shared" si="9"/>
        <v>110.79620135060338</v>
      </c>
      <c r="F87" s="4">
        <f t="shared" si="6"/>
        <v>374.20379864939662</v>
      </c>
      <c r="G87" s="78">
        <f t="shared" si="7"/>
        <v>485</v>
      </c>
      <c r="H87" s="4"/>
      <c r="I87" s="2"/>
      <c r="J87" s="13">
        <f t="shared" si="8"/>
        <v>53021.555888388379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53021.555888388379</v>
      </c>
      <c r="E88" s="4">
        <f t="shared" si="9"/>
        <v>110.01972846840589</v>
      </c>
      <c r="F88" s="4">
        <f t="shared" si="6"/>
        <v>374.9802715315941</v>
      </c>
      <c r="G88" s="78">
        <f t="shared" si="7"/>
        <v>485</v>
      </c>
      <c r="H88" s="4"/>
      <c r="I88" s="2"/>
      <c r="J88" s="13">
        <f t="shared" si="8"/>
        <v>52646.575616856782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52646.575616856782</v>
      </c>
      <c r="E89" s="4">
        <f t="shared" si="9"/>
        <v>109.24164440497782</v>
      </c>
      <c r="F89" s="4">
        <f t="shared" si="6"/>
        <v>375.75835559502218</v>
      </c>
      <c r="G89" s="78">
        <f t="shared" si="7"/>
        <v>485</v>
      </c>
      <c r="H89" s="4"/>
      <c r="I89" s="2"/>
      <c r="J89" s="13">
        <f t="shared" si="8"/>
        <v>52270.817261261764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52270.817261261764</v>
      </c>
      <c r="E90" s="4">
        <f t="shared" si="9"/>
        <v>108.46194581711815</v>
      </c>
      <c r="F90" s="4">
        <f t="shared" si="6"/>
        <v>376.53805418288187</v>
      </c>
      <c r="G90" s="78">
        <f t="shared" si="7"/>
        <v>485</v>
      </c>
      <c r="H90" s="4"/>
      <c r="I90" s="2"/>
      <c r="J90" s="13">
        <f t="shared" si="8"/>
        <v>51894.279207078878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51894.279207078878</v>
      </c>
      <c r="E91" s="4">
        <f t="shared" si="9"/>
        <v>107.68062935468866</v>
      </c>
      <c r="F91" s="4">
        <f t="shared" si="6"/>
        <v>377.31937064531132</v>
      </c>
      <c r="G91" s="78">
        <f t="shared" si="7"/>
        <v>485</v>
      </c>
      <c r="H91" s="4"/>
      <c r="I91" s="2"/>
      <c r="J91" s="13">
        <f t="shared" si="8"/>
        <v>51516.959836433569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51516.959836433569</v>
      </c>
      <c r="E92" s="4">
        <f t="shared" si="9"/>
        <v>106.89769166059965</v>
      </c>
      <c r="F92" s="4">
        <f t="shared" si="6"/>
        <v>378.10230833940034</v>
      </c>
      <c r="G92" s="78">
        <f t="shared" si="7"/>
        <v>485</v>
      </c>
      <c r="H92" s="4"/>
      <c r="I92" s="2"/>
      <c r="J92" s="13">
        <f t="shared" si="8"/>
        <v>51138.857528094166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51138.857528094166</v>
      </c>
      <c r="E93" s="4">
        <f t="shared" si="9"/>
        <v>106.11312937079539</v>
      </c>
      <c r="F93" s="4">
        <f t="shared" si="6"/>
        <v>378.88687062920462</v>
      </c>
      <c r="G93" s="78">
        <f t="shared" si="7"/>
        <v>485</v>
      </c>
      <c r="H93" s="4"/>
      <c r="I93" s="2"/>
      <c r="J93" s="13">
        <f t="shared" si="8"/>
        <v>50759.970657464961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50759.970657464961</v>
      </c>
      <c r="E94" s="4">
        <f t="shared" si="9"/>
        <v>105.32693911423979</v>
      </c>
      <c r="F94" s="4">
        <f t="shared" si="6"/>
        <v>379.67306088576021</v>
      </c>
      <c r="G94" s="78">
        <f t="shared" si="7"/>
        <v>485</v>
      </c>
      <c r="H94" s="4"/>
      <c r="I94" s="2"/>
      <c r="J94" s="13">
        <f t="shared" si="8"/>
        <v>50380.297596579199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50380.297596579199</v>
      </c>
      <c r="E95" s="4">
        <f t="shared" si="9"/>
        <v>104.53911751290184</v>
      </c>
      <c r="F95" s="4">
        <f t="shared" si="6"/>
        <v>380.46088248709816</v>
      </c>
      <c r="G95" s="78">
        <f t="shared" si="7"/>
        <v>485</v>
      </c>
      <c r="H95" s="4"/>
      <c r="I95" s="2"/>
      <c r="J95" s="13">
        <f t="shared" si="8"/>
        <v>49999.836714092104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49999.836714092104</v>
      </c>
      <c r="E96" s="4">
        <f t="shared" si="9"/>
        <v>103.7496611817411</v>
      </c>
      <c r="F96" s="4">
        <f t="shared" si="6"/>
        <v>381.25033881825891</v>
      </c>
      <c r="G96" s="78">
        <f t="shared" si="7"/>
        <v>485</v>
      </c>
      <c r="H96" s="4"/>
      <c r="I96" s="2"/>
      <c r="J96" s="13">
        <f t="shared" si="8"/>
        <v>49618.586375273844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49618.586375273844</v>
      </c>
      <c r="E97" s="4">
        <f t="shared" si="9"/>
        <v>102.95856672869321</v>
      </c>
      <c r="F97" s="4">
        <f t="shared" si="6"/>
        <v>382.0414332713068</v>
      </c>
      <c r="G97" s="78">
        <f t="shared" si="7"/>
        <v>485</v>
      </c>
      <c r="H97" s="4"/>
      <c r="I97" s="2"/>
      <c r="J97" s="13">
        <f t="shared" si="8"/>
        <v>49236.54494200254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49236.54494200254</v>
      </c>
      <c r="E98" s="4">
        <f t="shared" si="9"/>
        <v>102.16583075465526</v>
      </c>
      <c r="F98" s="4">
        <f t="shared" si="6"/>
        <v>382.83416924534475</v>
      </c>
      <c r="G98" s="78">
        <f t="shared" si="7"/>
        <v>485</v>
      </c>
      <c r="H98" s="4"/>
      <c r="I98" s="2"/>
      <c r="J98" s="13">
        <f t="shared" si="8"/>
        <v>48853.710772757193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48853.710772757193</v>
      </c>
      <c r="E99" s="4">
        <f t="shared" si="9"/>
        <v>101.37144985347118</v>
      </c>
      <c r="F99" s="4">
        <f t="shared" si="6"/>
        <v>383.62855014652882</v>
      </c>
      <c r="G99" s="78">
        <f t="shared" si="7"/>
        <v>485</v>
      </c>
      <c r="H99" s="4"/>
      <c r="I99" s="2"/>
      <c r="J99" s="13">
        <f t="shared" si="8"/>
        <v>48470.082222610661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48470.082222610661</v>
      </c>
      <c r="E100" s="4">
        <f t="shared" si="9"/>
        <v>100.57542061191712</v>
      </c>
      <c r="F100" s="4">
        <f t="shared" si="6"/>
        <v>384.42457938808286</v>
      </c>
      <c r="G100" s="78">
        <f t="shared" si="7"/>
        <v>485</v>
      </c>
      <c r="H100" s="4"/>
      <c r="I100" s="2"/>
      <c r="J100" s="13">
        <f t="shared" si="8"/>
        <v>48085.657643222577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48085.657643222577</v>
      </c>
      <c r="E101" s="4">
        <f t="shared" si="9"/>
        <v>99.777739609686833</v>
      </c>
      <c r="F101" s="4">
        <f t="shared" si="6"/>
        <v>385.22226039031318</v>
      </c>
      <c r="G101" s="78">
        <f t="shared" si="7"/>
        <v>485</v>
      </c>
      <c r="H101" s="4"/>
      <c r="I101" s="2"/>
      <c r="J101" s="13">
        <f t="shared" si="8"/>
        <v>47700.435382832264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47700.435382832264</v>
      </c>
      <c r="E102" s="4">
        <f t="shared" si="9"/>
        <v>98.978403419376946</v>
      </c>
      <c r="F102" s="4">
        <f t="shared" si="6"/>
        <v>386.02159658062305</v>
      </c>
      <c r="G102" s="78">
        <f t="shared" si="7"/>
        <v>485</v>
      </c>
      <c r="H102" s="4"/>
      <c r="I102" s="2"/>
      <c r="J102" s="13">
        <f t="shared" si="8"/>
        <v>47314.413786251644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47314.413786251644</v>
      </c>
      <c r="E103" s="4">
        <f t="shared" si="9"/>
        <v>98.177408606472156</v>
      </c>
      <c r="F103" s="4">
        <f t="shared" si="6"/>
        <v>386.82259139352783</v>
      </c>
      <c r="G103" s="78">
        <f t="shared" si="7"/>
        <v>485</v>
      </c>
      <c r="H103" s="4"/>
      <c r="I103" s="2"/>
      <c r="J103" s="13">
        <f t="shared" si="8"/>
        <v>46927.591194858112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46927.591194858112</v>
      </c>
      <c r="E104" s="4">
        <f t="shared" si="9"/>
        <v>97.374751729330569</v>
      </c>
      <c r="F104" s="4">
        <f t="shared" si="6"/>
        <v>387.62524827066943</v>
      </c>
      <c r="G104" s="78">
        <f t="shared" si="7"/>
        <v>485</v>
      </c>
      <c r="H104" s="4"/>
      <c r="I104" s="2"/>
      <c r="J104" s="13">
        <f t="shared" si="8"/>
        <v>46539.965946587443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46539.965946587443</v>
      </c>
      <c r="E105" s="4">
        <f t="shared" si="9"/>
        <v>96.570429339168939</v>
      </c>
      <c r="F105" s="4">
        <f t="shared" si="6"/>
        <v>388.42957066083108</v>
      </c>
      <c r="G105" s="78">
        <f t="shared" si="7"/>
        <v>485</v>
      </c>
      <c r="H105" s="4"/>
      <c r="I105" s="2"/>
      <c r="J105" s="13">
        <f t="shared" si="8"/>
        <v>46151.536375926611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46151.536375926611</v>
      </c>
      <c r="E106" s="4">
        <f t="shared" si="9"/>
        <v>95.764437980047717</v>
      </c>
      <c r="F106" s="4">
        <f t="shared" si="6"/>
        <v>389.23556201995228</v>
      </c>
      <c r="G106" s="78">
        <f t="shared" si="7"/>
        <v>485</v>
      </c>
      <c r="H106" s="4"/>
      <c r="I106" s="2"/>
      <c r="J106" s="13">
        <f t="shared" si="8"/>
        <v>45762.300813906659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45762.300813906659</v>
      </c>
      <c r="E107" s="4">
        <f t="shared" si="9"/>
        <v>94.956774188856301</v>
      </c>
      <c r="F107" s="4">
        <f t="shared" si="6"/>
        <v>390.04322581114371</v>
      </c>
      <c r="G107" s="78">
        <f t="shared" si="7"/>
        <v>485</v>
      </c>
      <c r="H107" s="4"/>
      <c r="I107" s="2"/>
      <c r="J107" s="13">
        <f t="shared" si="8"/>
        <v>45372.257588095512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45372.257588095512</v>
      </c>
      <c r="E108" s="4">
        <f t="shared" si="9"/>
        <v>94.147434495298185</v>
      </c>
      <c r="F108" s="4">
        <f t="shared" si="6"/>
        <v>390.85256550470183</v>
      </c>
      <c r="G108" s="78">
        <f t="shared" si="7"/>
        <v>485</v>
      </c>
      <c r="H108" s="4"/>
      <c r="I108" s="2"/>
      <c r="J108" s="13">
        <f t="shared" si="8"/>
        <v>44981.405022590807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44981.405022590807</v>
      </c>
      <c r="E109" s="4">
        <f t="shared" si="9"/>
        <v>93.336415421875927</v>
      </c>
      <c r="F109" s="4">
        <f t="shared" si="6"/>
        <v>391.66358457812407</v>
      </c>
      <c r="G109" s="78">
        <f t="shared" si="7"/>
        <v>485</v>
      </c>
      <c r="H109" s="4"/>
      <c r="I109" s="2"/>
      <c r="J109" s="13">
        <f t="shared" si="8"/>
        <v>44589.741438012679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44589.741438012679</v>
      </c>
      <c r="E110" s="4">
        <f t="shared" si="9"/>
        <v>92.523713483876307</v>
      </c>
      <c r="F110" s="4">
        <f t="shared" si="6"/>
        <v>392.47628651612371</v>
      </c>
      <c r="G110" s="78">
        <f t="shared" si="7"/>
        <v>485</v>
      </c>
      <c r="H110" s="4"/>
      <c r="I110" s="2"/>
      <c r="J110" s="13">
        <f t="shared" si="8"/>
        <v>44197.265151496555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44197.265151496555</v>
      </c>
      <c r="E111" s="4">
        <f t="shared" si="9"/>
        <v>91.709325189355354</v>
      </c>
      <c r="F111" s="4">
        <f t="shared" si="6"/>
        <v>393.29067481064465</v>
      </c>
      <c r="G111" s="78">
        <f t="shared" si="7"/>
        <v>485</v>
      </c>
      <c r="H111" s="4"/>
      <c r="I111" s="2"/>
      <c r="J111" s="13">
        <f t="shared" si="8"/>
        <v>43803.974476685908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43803.974476685908</v>
      </c>
      <c r="E112" s="4">
        <f t="shared" si="9"/>
        <v>90.893247039123253</v>
      </c>
      <c r="F112" s="4">
        <f t="shared" si="6"/>
        <v>394.10675296087675</v>
      </c>
      <c r="G112" s="78">
        <f t="shared" si="7"/>
        <v>485</v>
      </c>
      <c r="H112" s="4"/>
      <c r="I112" s="2"/>
      <c r="J112" s="13">
        <f t="shared" si="8"/>
        <v>43409.86772372503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43409.86772372503</v>
      </c>
      <c r="E113" s="4">
        <f t="shared" si="9"/>
        <v>90.07547552672942</v>
      </c>
      <c r="F113" s="4">
        <f t="shared" si="6"/>
        <v>394.92452447327059</v>
      </c>
      <c r="G113" s="78">
        <f t="shared" si="7"/>
        <v>485</v>
      </c>
      <c r="H113" s="4"/>
      <c r="I113" s="2"/>
      <c r="J113" s="13">
        <f t="shared" si="8"/>
        <v>43014.943199251757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43014.943199251757</v>
      </c>
      <c r="E114" s="4">
        <f t="shared" si="9"/>
        <v>89.256007138447387</v>
      </c>
      <c r="F114" s="4">
        <f t="shared" si="6"/>
        <v>395.74399286155261</v>
      </c>
      <c r="G114" s="78">
        <f t="shared" si="7"/>
        <v>485</v>
      </c>
      <c r="H114" s="4"/>
      <c r="I114" s="2"/>
      <c r="J114" s="13">
        <f t="shared" si="8"/>
        <v>42619.199206390207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42619.199206390207</v>
      </c>
      <c r="E115" s="4">
        <f t="shared" si="9"/>
        <v>88.434838353259678</v>
      </c>
      <c r="F115" s="4">
        <f t="shared" si="6"/>
        <v>396.56516164674031</v>
      </c>
      <c r="G115" s="78">
        <f t="shared" si="7"/>
        <v>485</v>
      </c>
      <c r="H115" s="4"/>
      <c r="I115" s="2"/>
      <c r="J115" s="13">
        <f t="shared" si="8"/>
        <v>42222.634044743463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42222.634044743463</v>
      </c>
      <c r="E116" s="4">
        <f t="shared" si="9"/>
        <v>87.611965642842677</v>
      </c>
      <c r="F116" s="4">
        <f t="shared" si="6"/>
        <v>397.38803435715732</v>
      </c>
      <c r="G116" s="78">
        <f t="shared" si="7"/>
        <v>485</v>
      </c>
      <c r="H116" s="4"/>
      <c r="I116" s="2"/>
      <c r="J116" s="13">
        <f t="shared" si="8"/>
        <v>41825.246010386305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41825.246010386305</v>
      </c>
      <c r="E117" s="4">
        <f t="shared" si="9"/>
        <v>86.787385471551588</v>
      </c>
      <c r="F117" s="4">
        <f t="shared" si="6"/>
        <v>398.2126145284484</v>
      </c>
      <c r="G117" s="78">
        <f t="shared" si="7"/>
        <v>485</v>
      </c>
      <c r="H117" s="4"/>
      <c r="I117" s="2"/>
      <c r="J117" s="13">
        <f t="shared" si="8"/>
        <v>41427.033395857856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41427.033395857856</v>
      </c>
      <c r="E118" s="4">
        <f t="shared" si="9"/>
        <v>85.961094296405051</v>
      </c>
      <c r="F118" s="4">
        <f t="shared" si="6"/>
        <v>399.03890570359493</v>
      </c>
      <c r="G118" s="78">
        <f t="shared" si="7"/>
        <v>485</v>
      </c>
      <c r="H118" s="4"/>
      <c r="I118" s="2"/>
      <c r="J118" s="13">
        <f t="shared" si="8"/>
        <v>41027.994490154262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41027.994490154262</v>
      </c>
      <c r="E119" s="4">
        <f t="shared" si="9"/>
        <v>85.133088567070089</v>
      </c>
      <c r="F119" s="4">
        <f t="shared" si="6"/>
        <v>399.8669114329299</v>
      </c>
      <c r="G119" s="78">
        <f t="shared" si="7"/>
        <v>485</v>
      </c>
      <c r="H119" s="4"/>
      <c r="I119" s="2"/>
      <c r="J119" s="13">
        <f t="shared" si="8"/>
        <v>40628.127578721331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40628.127578721331</v>
      </c>
      <c r="E120" s="4">
        <f t="shared" si="9"/>
        <v>84.303364725846748</v>
      </c>
      <c r="F120" s="4">
        <f t="shared" si="6"/>
        <v>400.69663527415327</v>
      </c>
      <c r="G120" s="78">
        <f t="shared" si="7"/>
        <v>485</v>
      </c>
      <c r="H120" s="4"/>
      <c r="I120" s="2"/>
      <c r="J120" s="13">
        <f t="shared" si="8"/>
        <v>40227.43094344718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40227.43094344718</v>
      </c>
      <c r="E121" s="4">
        <f t="shared" si="9"/>
        <v>83.471919207652888</v>
      </c>
      <c r="F121" s="4">
        <f t="shared" si="6"/>
        <v>401.52808079234711</v>
      </c>
      <c r="G121" s="78">
        <f t="shared" si="7"/>
        <v>485</v>
      </c>
      <c r="H121" s="4"/>
      <c r="I121" s="2"/>
      <c r="J121" s="13">
        <f t="shared" si="8"/>
        <v>39825.902862654832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39825.902862654832</v>
      </c>
      <c r="E122" s="4">
        <f t="shared" si="9"/>
        <v>82.638748440008769</v>
      </c>
      <c r="F122" s="4">
        <f t="shared" si="6"/>
        <v>402.36125155999122</v>
      </c>
      <c r="G122" s="78">
        <f t="shared" si="7"/>
        <v>485</v>
      </c>
      <c r="H122" s="4"/>
      <c r="I122" s="2"/>
      <c r="J122" s="13">
        <f t="shared" si="8"/>
        <v>39423.541611094843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39423.541611094843</v>
      </c>
      <c r="E123" s="4">
        <f t="shared" si="9"/>
        <v>81.803848843021797</v>
      </c>
      <c r="F123" s="4">
        <f t="shared" si="6"/>
        <v>403.1961511569782</v>
      </c>
      <c r="G123" s="78">
        <f t="shared" si="7"/>
        <v>485</v>
      </c>
      <c r="H123" s="4"/>
      <c r="I123" s="2"/>
      <c r="J123" s="13">
        <f t="shared" si="8"/>
        <v>39020.345459937867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39020.345459937867</v>
      </c>
      <c r="E124" s="4">
        <f t="shared" si="9"/>
        <v>80.967216829371068</v>
      </c>
      <c r="F124" s="4">
        <f t="shared" si="6"/>
        <v>404.03278317062893</v>
      </c>
      <c r="G124" s="78">
        <f t="shared" si="7"/>
        <v>485</v>
      </c>
      <c r="H124" s="4"/>
      <c r="I124" s="2"/>
      <c r="J124" s="13">
        <f t="shared" si="8"/>
        <v>38616.312676767237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38616.312676767237</v>
      </c>
      <c r="E125" s="4">
        <f t="shared" si="9"/>
        <v>80.128848804292019</v>
      </c>
      <c r="F125" s="4">
        <f t="shared" si="6"/>
        <v>404.87115119570797</v>
      </c>
      <c r="G125" s="78">
        <f t="shared" si="7"/>
        <v>485</v>
      </c>
      <c r="H125" s="4"/>
      <c r="I125" s="2"/>
      <c r="J125" s="13">
        <f t="shared" si="8"/>
        <v>38211.441525571528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38211.441525571528</v>
      </c>
      <c r="E126" s="4">
        <f t="shared" si="9"/>
        <v>79.288741165560921</v>
      </c>
      <c r="F126" s="4">
        <f t="shared" si="6"/>
        <v>405.71125883443909</v>
      </c>
      <c r="G126" s="78">
        <f t="shared" si="7"/>
        <v>485</v>
      </c>
      <c r="H126" s="4"/>
      <c r="I126" s="2"/>
      <c r="J126" s="13">
        <f t="shared" si="8"/>
        <v>37805.73026673709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37805.73026673709</v>
      </c>
      <c r="E127" s="4">
        <f t="shared" si="9"/>
        <v>78.446890303479464</v>
      </c>
      <c r="F127" s="4">
        <f t="shared" si="6"/>
        <v>406.55310969652055</v>
      </c>
      <c r="G127" s="78">
        <f t="shared" si="7"/>
        <v>485</v>
      </c>
      <c r="H127" s="4"/>
      <c r="I127" s="2"/>
      <c r="J127" s="13">
        <f t="shared" si="8"/>
        <v>37399.177157040569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37399.177157040569</v>
      </c>
      <c r="E128" s="4">
        <f t="shared" si="9"/>
        <v>77.603292600859177</v>
      </c>
      <c r="F128" s="4">
        <f t="shared" si="6"/>
        <v>407.39670739914084</v>
      </c>
      <c r="G128" s="78">
        <f t="shared" si="7"/>
        <v>485</v>
      </c>
      <c r="H128" s="4"/>
      <c r="I128" s="2"/>
      <c r="J128" s="13">
        <f t="shared" si="8"/>
        <v>36991.780449641425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36991.780449641425</v>
      </c>
      <c r="E129" s="4">
        <f t="shared" si="9"/>
        <v>76.75794443300596</v>
      </c>
      <c r="F129" s="4">
        <f t="shared" si="6"/>
        <v>3156.8420555669941</v>
      </c>
      <c r="G129" s="78">
        <v>3233.6</v>
      </c>
      <c r="H129" s="4"/>
      <c r="I129" s="2"/>
      <c r="J129" s="13">
        <f t="shared" si="8"/>
        <v>33834.93839407443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I5:J5"/>
    <mergeCell ref="G1:H1"/>
    <mergeCell ref="I1:J1"/>
    <mergeCell ref="L1:Q7"/>
    <mergeCell ref="G2:H2"/>
    <mergeCell ref="I2:J2"/>
    <mergeCell ref="G3:H3"/>
    <mergeCell ref="I3:J3"/>
    <mergeCell ref="G4:H4"/>
    <mergeCell ref="I4:J4"/>
    <mergeCell ref="G5:H5"/>
  </mergeCells>
  <pageMargins left="0.33" right="0.38" top="0.33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9B87-2F01-A042-9958-594786562BE6}">
  <sheetPr>
    <tabColor theme="9" tint="-0.249977111117893"/>
  </sheetPr>
  <dimension ref="A1:Q297"/>
  <sheetViews>
    <sheetView zoomScaleNormal="100" workbookViewId="0">
      <pane xSplit="3" ySplit="8" topLeftCell="D9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8.83203125" style="6"/>
    <col min="13" max="13" width="8.83203125" style="29"/>
  </cols>
  <sheetData>
    <row r="1" spans="1:17" x14ac:dyDescent="0.2">
      <c r="B1" s="7" t="s">
        <v>18</v>
      </c>
      <c r="D1" s="39" t="s">
        <v>61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71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62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10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0.04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43402.296299505506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0.04</v>
      </c>
      <c r="J9" s="42">
        <v>15000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15000</v>
      </c>
      <c r="E10" s="4">
        <f>+D10*$I$9/12</f>
        <v>50</v>
      </c>
      <c r="F10" s="4">
        <f>G10-E10</f>
        <v>275</v>
      </c>
      <c r="G10" s="78">
        <v>325</v>
      </c>
      <c r="H10" s="4"/>
      <c r="I10" s="2"/>
      <c r="J10" s="13">
        <f>+D10+E10-G10-H10</f>
        <v>14725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4" si="0">+J10</f>
        <v>14725</v>
      </c>
      <c r="E11" s="4">
        <f>+D11*$I$9/12</f>
        <v>49.083333333333336</v>
      </c>
      <c r="F11" s="4">
        <f t="shared" ref="F11:F74" si="1">G11-E11</f>
        <v>275.91666666666669</v>
      </c>
      <c r="G11" s="78">
        <f t="shared" ref="G11:G74" si="2">+G10</f>
        <v>325</v>
      </c>
      <c r="H11" s="4"/>
      <c r="I11" s="2"/>
      <c r="J11" s="13">
        <f t="shared" ref="J11:J74" si="3">+D11+E11-G11-H11</f>
        <v>14449.083333333334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14449.083333333334</v>
      </c>
      <c r="E12" s="4">
        <f>+D12*$I$9/12</f>
        <v>48.163611111111116</v>
      </c>
      <c r="F12" s="4">
        <f t="shared" si="1"/>
        <v>276.83638888888891</v>
      </c>
      <c r="G12" s="78">
        <f t="shared" si="2"/>
        <v>325</v>
      </c>
      <c r="H12" s="4"/>
      <c r="I12" s="2"/>
      <c r="J12" s="13">
        <f>+D12+E12-G12-H12</f>
        <v>14172.246944444445</v>
      </c>
      <c r="K12" s="12"/>
      <c r="M12" s="30">
        <f>INDEX(B8:M108,MATCH(5,A8:A108,0),MATCH("End Balance",B8:M8,0))</f>
        <v>13615.802726817901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14172.246944444445</v>
      </c>
      <c r="E13" s="4">
        <f t="shared" ref="E13:E76" si="4">+D13*$I$9/12</f>
        <v>47.240823148148145</v>
      </c>
      <c r="F13" s="4">
        <f t="shared" si="1"/>
        <v>277.75917685185186</v>
      </c>
      <c r="G13" s="78">
        <f t="shared" si="2"/>
        <v>325</v>
      </c>
      <c r="H13" s="4"/>
      <c r="I13" s="2"/>
      <c r="J13" s="13">
        <f t="shared" si="3"/>
        <v>13894.487767592593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13894.487767592593</v>
      </c>
      <c r="E14" s="4">
        <f t="shared" si="4"/>
        <v>46.314959225308648</v>
      </c>
      <c r="F14" s="4">
        <f t="shared" si="1"/>
        <v>278.68504077469134</v>
      </c>
      <c r="G14" s="78">
        <f t="shared" si="2"/>
        <v>325</v>
      </c>
      <c r="H14" s="4"/>
      <c r="I14" s="2"/>
      <c r="J14" s="13">
        <f t="shared" si="3"/>
        <v>13615.802726817901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13615.802726817901</v>
      </c>
      <c r="E15" s="4">
        <f t="shared" si="4"/>
        <v>45.386009089393006</v>
      </c>
      <c r="F15" s="4">
        <f t="shared" si="1"/>
        <v>279.61399091060701</v>
      </c>
      <c r="G15" s="78">
        <f t="shared" si="2"/>
        <v>325</v>
      </c>
      <c r="H15" s="4"/>
      <c r="I15" s="2"/>
      <c r="J15" s="13">
        <f t="shared" si="3"/>
        <v>13336.188735907293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13336.188735907293</v>
      </c>
      <c r="E16" s="4">
        <f t="shared" si="4"/>
        <v>44.45396245302431</v>
      </c>
      <c r="F16" s="4">
        <f t="shared" si="1"/>
        <v>280.5460375469757</v>
      </c>
      <c r="G16" s="78">
        <f t="shared" si="2"/>
        <v>325</v>
      </c>
      <c r="H16" s="4"/>
      <c r="I16" s="2"/>
      <c r="J16" s="13">
        <f t="shared" si="3"/>
        <v>13055.642698360318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13055.642698360318</v>
      </c>
      <c r="E17" s="4">
        <f t="shared" si="4"/>
        <v>43.518808994534396</v>
      </c>
      <c r="F17" s="4">
        <f t="shared" si="1"/>
        <v>281.48119100546558</v>
      </c>
      <c r="G17" s="78">
        <f t="shared" si="2"/>
        <v>325</v>
      </c>
      <c r="H17" s="4"/>
      <c r="I17" s="2"/>
      <c r="J17" s="13">
        <f t="shared" si="3"/>
        <v>12774.161507354853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12774.161507354853</v>
      </c>
      <c r="E18" s="4">
        <f t="shared" si="4"/>
        <v>42.580538357849512</v>
      </c>
      <c r="F18" s="4">
        <f t="shared" si="1"/>
        <v>282.41946164215051</v>
      </c>
      <c r="G18" s="78">
        <f t="shared" si="2"/>
        <v>325</v>
      </c>
      <c r="H18" s="4"/>
      <c r="I18" s="2"/>
      <c r="J18" s="13">
        <f t="shared" si="3"/>
        <v>12491.742045712703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12491.742045712703</v>
      </c>
      <c r="E19" s="4">
        <f t="shared" si="4"/>
        <v>41.639140152375681</v>
      </c>
      <c r="F19" s="4">
        <f t="shared" si="1"/>
        <v>283.36085984762434</v>
      </c>
      <c r="G19" s="78">
        <f t="shared" si="2"/>
        <v>325</v>
      </c>
      <c r="H19" s="4"/>
      <c r="I19" s="2"/>
      <c r="J19" s="13">
        <f t="shared" si="3"/>
        <v>12208.381185865079</v>
      </c>
      <c r="K19" s="12"/>
      <c r="M19" s="30" t="s">
        <v>40</v>
      </c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12208.381185865079</v>
      </c>
      <c r="E20" s="4">
        <f t="shared" si="4"/>
        <v>40.694603952883597</v>
      </c>
      <c r="F20" s="4">
        <f t="shared" si="1"/>
        <v>284.3053960471164</v>
      </c>
      <c r="G20" s="78">
        <f t="shared" si="2"/>
        <v>325</v>
      </c>
      <c r="H20" s="4"/>
      <c r="I20" s="2"/>
      <c r="J20" s="13">
        <f t="shared" si="3"/>
        <v>11924.075789817962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11924.075789817962</v>
      </c>
      <c r="E21" s="4">
        <f t="shared" si="4"/>
        <v>39.746919299393205</v>
      </c>
      <c r="F21" s="4">
        <f t="shared" si="1"/>
        <v>285.2530807006068</v>
      </c>
      <c r="G21" s="78">
        <f t="shared" si="2"/>
        <v>325</v>
      </c>
      <c r="H21" s="4"/>
      <c r="I21" s="2"/>
      <c r="J21" s="13">
        <f t="shared" si="3"/>
        <v>11638.822709117356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11638.822709117356</v>
      </c>
      <c r="E22" s="4">
        <f t="shared" si="4"/>
        <v>38.796075697057852</v>
      </c>
      <c r="F22" s="4">
        <f t="shared" si="1"/>
        <v>286.20392430294214</v>
      </c>
      <c r="G22" s="78">
        <f t="shared" si="2"/>
        <v>325</v>
      </c>
      <c r="H22" s="4"/>
      <c r="I22" s="2"/>
      <c r="J22" s="13">
        <f t="shared" si="3"/>
        <v>11352.618784814413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11352.618784814413</v>
      </c>
      <c r="E23" s="4">
        <f t="shared" si="4"/>
        <v>37.842062616048047</v>
      </c>
      <c r="F23" s="4">
        <f t="shared" si="1"/>
        <v>287.15793738395195</v>
      </c>
      <c r="G23" s="78">
        <f t="shared" si="2"/>
        <v>325</v>
      </c>
      <c r="H23" s="4"/>
      <c r="I23" s="2"/>
      <c r="J23" s="13">
        <f t="shared" si="3"/>
        <v>11065.46084743046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11065.46084743046</v>
      </c>
      <c r="E24" s="4">
        <f t="shared" si="4"/>
        <v>36.88486949143487</v>
      </c>
      <c r="F24" s="4">
        <f t="shared" si="1"/>
        <v>288.11513050856513</v>
      </c>
      <c r="G24" s="78">
        <f t="shared" si="2"/>
        <v>325</v>
      </c>
      <c r="H24" s="4"/>
      <c r="I24" s="2"/>
      <c r="J24" s="13">
        <f t="shared" si="3"/>
        <v>10777.345716921895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10777.345716921895</v>
      </c>
      <c r="E25" s="4">
        <f t="shared" si="4"/>
        <v>35.924485723072983</v>
      </c>
      <c r="F25" s="4">
        <f t="shared" si="1"/>
        <v>289.07551427692704</v>
      </c>
      <c r="G25" s="78">
        <f t="shared" si="2"/>
        <v>325</v>
      </c>
      <c r="H25" s="4"/>
      <c r="I25" s="2"/>
      <c r="J25" s="13">
        <f t="shared" si="3"/>
        <v>10488.270202644968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10488.270202644968</v>
      </c>
      <c r="E26" s="4">
        <f t="shared" si="4"/>
        <v>34.960900675483224</v>
      </c>
      <c r="F26" s="4">
        <f t="shared" si="1"/>
        <v>290.03909932451677</v>
      </c>
      <c r="G26" s="78">
        <f t="shared" si="2"/>
        <v>325</v>
      </c>
      <c r="H26" s="4"/>
      <c r="I26" s="2"/>
      <c r="J26" s="13">
        <f t="shared" si="3"/>
        <v>10198.231103320451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10198.231103320451</v>
      </c>
      <c r="E27" s="4">
        <f t="shared" si="4"/>
        <v>33.994103677734834</v>
      </c>
      <c r="F27" s="4">
        <f t="shared" si="1"/>
        <v>291.00589632226519</v>
      </c>
      <c r="G27" s="78">
        <f t="shared" si="2"/>
        <v>325</v>
      </c>
      <c r="H27" s="4"/>
      <c r="I27" s="2"/>
      <c r="J27" s="13">
        <f t="shared" si="3"/>
        <v>9907.225206998186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9907.225206998186</v>
      </c>
      <c r="E28" s="4">
        <f t="shared" si="4"/>
        <v>33.024084023327283</v>
      </c>
      <c r="F28" s="4">
        <f t="shared" si="1"/>
        <v>291.9759159766727</v>
      </c>
      <c r="G28" s="78">
        <f t="shared" si="2"/>
        <v>325</v>
      </c>
      <c r="H28" s="4"/>
      <c r="I28" s="2"/>
      <c r="J28" s="13">
        <f t="shared" si="3"/>
        <v>9615.2492910215133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9615.2492910215133</v>
      </c>
      <c r="E29" s="4">
        <f t="shared" si="4"/>
        <v>32.050830970071708</v>
      </c>
      <c r="F29" s="4">
        <f t="shared" si="1"/>
        <v>292.94916902992827</v>
      </c>
      <c r="G29" s="78">
        <f t="shared" si="2"/>
        <v>325</v>
      </c>
      <c r="H29" s="4"/>
      <c r="I29" s="2"/>
      <c r="J29" s="13">
        <f t="shared" si="3"/>
        <v>9322.3001219915841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9322.3001219915841</v>
      </c>
      <c r="E30" s="4">
        <f t="shared" si="4"/>
        <v>31.074333739971948</v>
      </c>
      <c r="F30" s="4">
        <f t="shared" si="1"/>
        <v>293.92566626002804</v>
      </c>
      <c r="G30" s="78">
        <f t="shared" si="2"/>
        <v>325</v>
      </c>
      <c r="H30" s="4"/>
      <c r="I30" s="2"/>
      <c r="J30" s="13">
        <f t="shared" si="3"/>
        <v>9028.3744557315567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9028.3744557315567</v>
      </c>
      <c r="E31" s="4">
        <f t="shared" si="4"/>
        <v>30.094581519105191</v>
      </c>
      <c r="F31" s="4">
        <f t="shared" si="1"/>
        <v>294.90541848089481</v>
      </c>
      <c r="G31" s="78">
        <f t="shared" si="2"/>
        <v>325</v>
      </c>
      <c r="H31" s="4"/>
      <c r="I31" s="2"/>
      <c r="J31" s="13">
        <f t="shared" si="3"/>
        <v>8733.4690372506611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8733.4690372506611</v>
      </c>
      <c r="E32" s="4">
        <f t="shared" si="4"/>
        <v>29.111563457502204</v>
      </c>
      <c r="F32" s="4">
        <f t="shared" si="1"/>
        <v>295.8884365424978</v>
      </c>
      <c r="G32" s="78">
        <f t="shared" si="2"/>
        <v>325</v>
      </c>
      <c r="H32" s="4"/>
      <c r="I32" s="2"/>
      <c r="J32" s="13">
        <f t="shared" si="3"/>
        <v>8437.5806007081628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8437.5806007081628</v>
      </c>
      <c r="E33" s="4">
        <f t="shared" si="4"/>
        <v>28.125268669027211</v>
      </c>
      <c r="F33" s="4">
        <f t="shared" si="1"/>
        <v>296.87473133097279</v>
      </c>
      <c r="G33" s="78">
        <f t="shared" si="2"/>
        <v>325</v>
      </c>
      <c r="H33" s="4"/>
      <c r="I33" s="2"/>
      <c r="J33" s="13">
        <f t="shared" si="3"/>
        <v>8140.7058693771905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8140.7058693771905</v>
      </c>
      <c r="E34" s="4">
        <f t="shared" si="4"/>
        <v>27.135686231257299</v>
      </c>
      <c r="F34" s="4">
        <f t="shared" si="1"/>
        <v>297.8643137687427</v>
      </c>
      <c r="G34" s="78">
        <f t="shared" si="2"/>
        <v>325</v>
      </c>
      <c r="H34" s="4"/>
      <c r="I34" s="2"/>
      <c r="J34" s="13">
        <f t="shared" si="3"/>
        <v>7842.8415556084483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7842.8415556084483</v>
      </c>
      <c r="E35" s="4">
        <f t="shared" si="4"/>
        <v>26.142805185361496</v>
      </c>
      <c r="F35" s="4">
        <f t="shared" si="1"/>
        <v>298.85719481463849</v>
      </c>
      <c r="G35" s="78">
        <f t="shared" si="2"/>
        <v>325</v>
      </c>
      <c r="H35" s="4"/>
      <c r="I35" s="2"/>
      <c r="J35" s="13">
        <f t="shared" si="3"/>
        <v>7543.9843607938101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7543.9843607938101</v>
      </c>
      <c r="E36" s="4">
        <f t="shared" si="4"/>
        <v>25.146614535979367</v>
      </c>
      <c r="F36" s="4">
        <f t="shared" si="1"/>
        <v>299.85338546402062</v>
      </c>
      <c r="G36" s="78">
        <f t="shared" si="2"/>
        <v>325</v>
      </c>
      <c r="H36" s="4"/>
      <c r="I36" s="2"/>
      <c r="J36" s="13">
        <f t="shared" si="3"/>
        <v>7244.1309753297892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7244.1309753297892</v>
      </c>
      <c r="E37" s="4">
        <f t="shared" si="4"/>
        <v>24.147103251099296</v>
      </c>
      <c r="F37" s="4">
        <f t="shared" si="1"/>
        <v>300.85289674890072</v>
      </c>
      <c r="G37" s="78">
        <f t="shared" si="2"/>
        <v>325</v>
      </c>
      <c r="H37" s="4"/>
      <c r="I37" s="2"/>
      <c r="J37" s="13">
        <f t="shared" si="3"/>
        <v>6943.2780785808882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6943.2780785808882</v>
      </c>
      <c r="E38" s="4">
        <f t="shared" si="4"/>
        <v>23.144260261936296</v>
      </c>
      <c r="F38" s="4">
        <f t="shared" si="1"/>
        <v>301.85573973806368</v>
      </c>
      <c r="G38" s="78">
        <f t="shared" si="2"/>
        <v>325</v>
      </c>
      <c r="H38" s="4"/>
      <c r="I38" s="2"/>
      <c r="J38" s="13">
        <f t="shared" si="3"/>
        <v>6641.4223388428245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6641.4223388428245</v>
      </c>
      <c r="E39" s="4">
        <f t="shared" si="4"/>
        <v>22.138074462809413</v>
      </c>
      <c r="F39" s="4">
        <f t="shared" si="1"/>
        <v>302.86192553719059</v>
      </c>
      <c r="G39" s="78">
        <f t="shared" si="2"/>
        <v>325</v>
      </c>
      <c r="H39" s="4"/>
      <c r="I39" s="2"/>
      <c r="J39" s="13">
        <f t="shared" si="3"/>
        <v>6338.560413305634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6338.560413305634</v>
      </c>
      <c r="E40" s="4">
        <f t="shared" si="4"/>
        <v>21.12853471101878</v>
      </c>
      <c r="F40" s="4">
        <f t="shared" si="1"/>
        <v>303.8714652889812</v>
      </c>
      <c r="G40" s="78">
        <f t="shared" si="2"/>
        <v>325</v>
      </c>
      <c r="H40" s="4"/>
      <c r="I40" s="2"/>
      <c r="J40" s="13">
        <f t="shared" si="3"/>
        <v>6034.6889480166528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6034.6889480166528</v>
      </c>
      <c r="E41" s="4">
        <f t="shared" si="4"/>
        <v>20.115629826722177</v>
      </c>
      <c r="F41" s="4">
        <f t="shared" si="1"/>
        <v>304.88437017327783</v>
      </c>
      <c r="G41" s="78">
        <f t="shared" si="2"/>
        <v>325</v>
      </c>
      <c r="H41" s="4"/>
      <c r="I41" s="2"/>
      <c r="J41" s="13">
        <f t="shared" si="3"/>
        <v>5729.8045778433752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5729.8045778433752</v>
      </c>
      <c r="E42" s="4">
        <f t="shared" si="4"/>
        <v>19.09934859281125</v>
      </c>
      <c r="F42" s="4">
        <f t="shared" si="1"/>
        <v>305.90065140718878</v>
      </c>
      <c r="G42" s="78">
        <f t="shared" si="2"/>
        <v>325</v>
      </c>
      <c r="H42" s="4"/>
      <c r="I42" s="2"/>
      <c r="J42" s="13">
        <f t="shared" si="3"/>
        <v>5423.9039264361863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5423.9039264361863</v>
      </c>
      <c r="E43" s="4">
        <f t="shared" si="4"/>
        <v>18.079679754787289</v>
      </c>
      <c r="F43" s="4">
        <f t="shared" si="1"/>
        <v>306.92032024521274</v>
      </c>
      <c r="G43" s="78">
        <f t="shared" si="2"/>
        <v>325</v>
      </c>
      <c r="H43" s="4"/>
      <c r="I43" s="2"/>
      <c r="J43" s="13">
        <f t="shared" si="3"/>
        <v>5116.9836061909737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5116.9836061909737</v>
      </c>
      <c r="E44" s="4">
        <f t="shared" si="4"/>
        <v>17.056612020636578</v>
      </c>
      <c r="F44" s="4">
        <f t="shared" si="1"/>
        <v>307.94338797936342</v>
      </c>
      <c r="G44" s="78">
        <f t="shared" si="2"/>
        <v>325</v>
      </c>
      <c r="H44" s="4"/>
      <c r="I44" s="2"/>
      <c r="J44" s="13">
        <f t="shared" si="3"/>
        <v>4809.0402182116104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4809.0402182116104</v>
      </c>
      <c r="E45" s="4">
        <f t="shared" si="4"/>
        <v>16.030134060705368</v>
      </c>
      <c r="F45" s="4">
        <f t="shared" si="1"/>
        <v>308.96986593929461</v>
      </c>
      <c r="G45" s="78">
        <f t="shared" si="2"/>
        <v>325</v>
      </c>
      <c r="H45" s="4"/>
      <c r="I45" s="2"/>
      <c r="J45" s="13">
        <f t="shared" si="3"/>
        <v>4500.0703522723161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4500.0703522723161</v>
      </c>
      <c r="E46" s="4">
        <f t="shared" si="4"/>
        <v>15.000234507574389</v>
      </c>
      <c r="F46" s="4">
        <f t="shared" si="1"/>
        <v>309.99976549242564</v>
      </c>
      <c r="G46" s="78">
        <f t="shared" si="2"/>
        <v>325</v>
      </c>
      <c r="H46" s="4"/>
      <c r="I46" s="2"/>
      <c r="J46" s="13">
        <f t="shared" si="3"/>
        <v>4190.0705867798906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4190.0705867798906</v>
      </c>
      <c r="E47" s="4">
        <f t="shared" si="4"/>
        <v>13.966901955932968</v>
      </c>
      <c r="F47" s="4">
        <f t="shared" si="1"/>
        <v>311.03309804406706</v>
      </c>
      <c r="G47" s="78">
        <f t="shared" si="2"/>
        <v>325</v>
      </c>
      <c r="H47" s="4"/>
      <c r="I47" s="2"/>
      <c r="J47" s="13">
        <f t="shared" si="3"/>
        <v>3879.0374887358239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3879.0374887358239</v>
      </c>
      <c r="E48" s="4">
        <f t="shared" si="4"/>
        <v>12.930124962452746</v>
      </c>
      <c r="F48" s="4">
        <f t="shared" si="1"/>
        <v>312.06987503754726</v>
      </c>
      <c r="G48" s="78">
        <f t="shared" si="2"/>
        <v>325</v>
      </c>
      <c r="H48" s="4"/>
      <c r="I48" s="2"/>
      <c r="J48" s="13">
        <f t="shared" si="3"/>
        <v>3566.9676136982766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3566.9676136982766</v>
      </c>
      <c r="E49" s="4">
        <f t="shared" si="4"/>
        <v>11.889892045660922</v>
      </c>
      <c r="F49" s="4">
        <f t="shared" si="1"/>
        <v>313.11010795433907</v>
      </c>
      <c r="G49" s="78">
        <f t="shared" si="2"/>
        <v>325</v>
      </c>
      <c r="H49" s="4"/>
      <c r="I49" s="2"/>
      <c r="J49" s="13">
        <f t="shared" si="3"/>
        <v>3253.8575057439375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3253.8575057439375</v>
      </c>
      <c r="E50" s="4">
        <f t="shared" si="4"/>
        <v>10.846191685813125</v>
      </c>
      <c r="F50" s="4">
        <f t="shared" si="1"/>
        <v>314.1538083141869</v>
      </c>
      <c r="G50" s="78">
        <f t="shared" si="2"/>
        <v>325</v>
      </c>
      <c r="H50" s="4"/>
      <c r="I50" s="2"/>
      <c r="J50" s="13">
        <f t="shared" si="3"/>
        <v>2939.7036974297507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2939.7036974297507</v>
      </c>
      <c r="E51" s="4">
        <f t="shared" si="4"/>
        <v>9.7990123247658349</v>
      </c>
      <c r="F51" s="4">
        <f t="shared" si="1"/>
        <v>315.20098767523416</v>
      </c>
      <c r="G51" s="78">
        <f t="shared" si="2"/>
        <v>325</v>
      </c>
      <c r="H51" s="4"/>
      <c r="I51" s="2"/>
      <c r="J51" s="13">
        <f t="shared" si="3"/>
        <v>2624.5027097545167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2624.5027097545167</v>
      </c>
      <c r="E52" s="4">
        <f t="shared" si="4"/>
        <v>8.748342365848389</v>
      </c>
      <c r="F52" s="4">
        <f t="shared" si="1"/>
        <v>316.25165763415163</v>
      </c>
      <c r="G52" s="78">
        <f t="shared" si="2"/>
        <v>325</v>
      </c>
      <c r="H52" s="4"/>
      <c r="I52" s="2"/>
      <c r="J52" s="13">
        <f t="shared" si="3"/>
        <v>2308.2510521203649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2308.2510521203649</v>
      </c>
      <c r="E53" s="4">
        <f t="shared" si="4"/>
        <v>7.6941701737345491</v>
      </c>
      <c r="F53" s="4">
        <f t="shared" si="1"/>
        <v>317.30582982626544</v>
      </c>
      <c r="G53" s="78">
        <f t="shared" si="2"/>
        <v>325</v>
      </c>
      <c r="H53" s="4"/>
      <c r="I53" s="2"/>
      <c r="J53" s="13">
        <f t="shared" si="3"/>
        <v>1990.9452222940995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1990.9452222940995</v>
      </c>
      <c r="E54" s="4">
        <f t="shared" si="4"/>
        <v>6.6364840743136648</v>
      </c>
      <c r="F54" s="4">
        <f t="shared" si="1"/>
        <v>318.36351592568633</v>
      </c>
      <c r="G54" s="78">
        <f t="shared" si="2"/>
        <v>325</v>
      </c>
      <c r="H54" s="4"/>
      <c r="I54" s="2"/>
      <c r="J54" s="13">
        <f t="shared" si="3"/>
        <v>1672.5817063684131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1672.5817063684131</v>
      </c>
      <c r="E55" s="4">
        <f t="shared" si="4"/>
        <v>5.5752723545613767</v>
      </c>
      <c r="F55" s="4">
        <f t="shared" si="1"/>
        <v>319.42472764543862</v>
      </c>
      <c r="G55" s="78">
        <f t="shared" si="2"/>
        <v>325</v>
      </c>
      <c r="H55" s="4"/>
      <c r="I55" s="2"/>
      <c r="J55" s="13">
        <f t="shared" si="3"/>
        <v>1353.1569787229744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1353.1569787229744</v>
      </c>
      <c r="E56" s="4">
        <f t="shared" si="4"/>
        <v>4.5105232624099143</v>
      </c>
      <c r="F56" s="4">
        <f t="shared" si="1"/>
        <v>320.48947673759011</v>
      </c>
      <c r="G56" s="78">
        <f t="shared" si="2"/>
        <v>325</v>
      </c>
      <c r="H56" s="4"/>
      <c r="I56" s="2"/>
      <c r="J56" s="13">
        <f t="shared" si="3"/>
        <v>1032.6675019853842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1032.6675019853842</v>
      </c>
      <c r="E57" s="4">
        <f t="shared" si="4"/>
        <v>3.4422250066179476</v>
      </c>
      <c r="F57" s="4">
        <f t="shared" si="1"/>
        <v>321.55777499338205</v>
      </c>
      <c r="G57" s="78">
        <f t="shared" si="2"/>
        <v>325</v>
      </c>
      <c r="H57" s="4"/>
      <c r="I57" s="2"/>
      <c r="J57" s="13">
        <f t="shared" si="3"/>
        <v>711.10972699200215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711.10972699200215</v>
      </c>
      <c r="E58" s="4">
        <f t="shared" si="4"/>
        <v>2.3703657566400071</v>
      </c>
      <c r="F58" s="4">
        <f t="shared" si="1"/>
        <v>322.62963424335999</v>
      </c>
      <c r="G58" s="78">
        <f t="shared" si="2"/>
        <v>325</v>
      </c>
      <c r="H58" s="4"/>
      <c r="I58" s="2"/>
      <c r="J58" s="13">
        <f t="shared" si="3"/>
        <v>388.48009274864216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388.48009274864216</v>
      </c>
      <c r="E59" s="4">
        <f t="shared" si="4"/>
        <v>1.2949336424954738</v>
      </c>
      <c r="F59" s="4">
        <f t="shared" si="1"/>
        <v>323.70506635750451</v>
      </c>
      <c r="G59" s="78">
        <f t="shared" si="2"/>
        <v>325</v>
      </c>
      <c r="H59" s="4"/>
      <c r="I59" s="2"/>
      <c r="J59" s="13">
        <f t="shared" si="3"/>
        <v>64.775026391137658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64.775026391137658</v>
      </c>
      <c r="E60" s="4">
        <f t="shared" si="4"/>
        <v>0.21591675463712554</v>
      </c>
      <c r="F60" s="4">
        <f t="shared" si="1"/>
        <v>324.78408324536287</v>
      </c>
      <c r="G60" s="78">
        <f t="shared" si="2"/>
        <v>325</v>
      </c>
      <c r="H60" s="4"/>
      <c r="I60" s="2"/>
      <c r="J60" s="13">
        <f t="shared" si="3"/>
        <v>-260.00905685422521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-260.00905685422521</v>
      </c>
      <c r="E61" s="4">
        <f t="shared" si="4"/>
        <v>-0.86669685618075076</v>
      </c>
      <c r="F61" s="4">
        <f t="shared" si="1"/>
        <v>325.86669685618074</v>
      </c>
      <c r="G61" s="78">
        <f t="shared" si="2"/>
        <v>325</v>
      </c>
      <c r="H61" s="4"/>
      <c r="I61" s="2"/>
      <c r="J61" s="13">
        <f t="shared" si="3"/>
        <v>-585.87575371040589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-585.87575371040589</v>
      </c>
      <c r="E62" s="4">
        <f t="shared" si="4"/>
        <v>-1.9529191790346863</v>
      </c>
      <c r="F62" s="4">
        <f t="shared" si="1"/>
        <v>326.95291917903467</v>
      </c>
      <c r="G62" s="78">
        <f t="shared" si="2"/>
        <v>325</v>
      </c>
      <c r="H62" s="4"/>
      <c r="I62" s="2"/>
      <c r="J62" s="13">
        <f t="shared" si="3"/>
        <v>-912.82867288944055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-912.82867288944055</v>
      </c>
      <c r="E63" s="4">
        <f t="shared" si="4"/>
        <v>-3.0427622429648018</v>
      </c>
      <c r="F63" s="4">
        <f t="shared" si="1"/>
        <v>328.04276224296478</v>
      </c>
      <c r="G63" s="78">
        <f t="shared" si="2"/>
        <v>325</v>
      </c>
      <c r="H63" s="4"/>
      <c r="I63" s="2"/>
      <c r="J63" s="13">
        <f t="shared" si="3"/>
        <v>-1240.8714351324054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-1240.8714351324054</v>
      </c>
      <c r="E64" s="4">
        <f t="shared" si="4"/>
        <v>-4.136238117108018</v>
      </c>
      <c r="F64" s="4">
        <f t="shared" si="1"/>
        <v>329.13623811710801</v>
      </c>
      <c r="G64" s="78">
        <f t="shared" si="2"/>
        <v>325</v>
      </c>
      <c r="H64" s="4"/>
      <c r="I64" s="2"/>
      <c r="J64" s="13">
        <f t="shared" si="3"/>
        <v>-1570.0076732495133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-1570.0076732495133</v>
      </c>
      <c r="E65" s="4">
        <f t="shared" si="4"/>
        <v>-5.2333589108317113</v>
      </c>
      <c r="F65" s="4">
        <f t="shared" si="1"/>
        <v>330.23335891083173</v>
      </c>
      <c r="G65" s="78">
        <f t="shared" si="2"/>
        <v>325</v>
      </c>
      <c r="H65" s="4"/>
      <c r="I65" s="2"/>
      <c r="J65" s="13">
        <f t="shared" si="3"/>
        <v>-1900.241032160345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-1900.241032160345</v>
      </c>
      <c r="E66" s="4">
        <f t="shared" si="4"/>
        <v>-6.334136773867816</v>
      </c>
      <c r="F66" s="4">
        <f t="shared" si="1"/>
        <v>331.33413677386784</v>
      </c>
      <c r="G66" s="78">
        <f t="shared" si="2"/>
        <v>325</v>
      </c>
      <c r="H66" s="4"/>
      <c r="I66" s="2"/>
      <c r="J66" s="13">
        <f t="shared" si="3"/>
        <v>-2231.5751689342128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-2231.5751689342128</v>
      </c>
      <c r="E67" s="4">
        <f t="shared" si="4"/>
        <v>-7.4385838964473763</v>
      </c>
      <c r="F67" s="4">
        <f t="shared" si="1"/>
        <v>332.43858389644737</v>
      </c>
      <c r="G67" s="78">
        <f t="shared" si="2"/>
        <v>325</v>
      </c>
      <c r="H67" s="4"/>
      <c r="I67" s="2"/>
      <c r="J67" s="13">
        <f t="shared" si="3"/>
        <v>-2564.01375283066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-2564.01375283066</v>
      </c>
      <c r="E68" s="4">
        <f t="shared" si="4"/>
        <v>-8.5467125094355332</v>
      </c>
      <c r="F68" s="4">
        <f t="shared" si="1"/>
        <v>333.54671250943551</v>
      </c>
      <c r="G68" s="78">
        <f t="shared" si="2"/>
        <v>325</v>
      </c>
      <c r="H68" s="4"/>
      <c r="I68" s="2"/>
      <c r="J68" s="13">
        <f t="shared" si="3"/>
        <v>-2897.5604653400956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-2897.5604653400956</v>
      </c>
      <c r="E69" s="4">
        <f t="shared" si="4"/>
        <v>-9.6585348844669863</v>
      </c>
      <c r="F69" s="4">
        <f t="shared" si="1"/>
        <v>334.65853488446697</v>
      </c>
      <c r="G69" s="78">
        <f t="shared" si="2"/>
        <v>325</v>
      </c>
      <c r="H69" s="4"/>
      <c r="I69" s="2"/>
      <c r="J69" s="13">
        <f t="shared" si="3"/>
        <v>-3232.2190002245625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-3232.2190002245625</v>
      </c>
      <c r="E70" s="4">
        <f t="shared" si="4"/>
        <v>-10.774063334081875</v>
      </c>
      <c r="F70" s="4">
        <f t="shared" si="1"/>
        <v>335.77406333408186</v>
      </c>
      <c r="G70" s="78">
        <f t="shared" si="2"/>
        <v>325</v>
      </c>
      <c r="H70" s="4"/>
      <c r="I70" s="2"/>
      <c r="J70" s="13">
        <f t="shared" si="3"/>
        <v>-3567.9930635586443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-3567.9930635586443</v>
      </c>
      <c r="E71" s="4">
        <f t="shared" si="4"/>
        <v>-11.893310211862149</v>
      </c>
      <c r="F71" s="4">
        <f t="shared" si="1"/>
        <v>336.89331021186217</v>
      </c>
      <c r="G71" s="78">
        <f t="shared" si="2"/>
        <v>325</v>
      </c>
      <c r="H71" s="4"/>
      <c r="I71" s="2"/>
      <c r="J71" s="13">
        <f t="shared" si="3"/>
        <v>-3904.8863737705065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-3904.8863737705065</v>
      </c>
      <c r="E72" s="4">
        <f t="shared" si="4"/>
        <v>-13.016287912568353</v>
      </c>
      <c r="F72" s="4">
        <f t="shared" si="1"/>
        <v>338.01628791256837</v>
      </c>
      <c r="G72" s="78">
        <f t="shared" si="2"/>
        <v>325</v>
      </c>
      <c r="H72" s="4"/>
      <c r="I72" s="2"/>
      <c r="J72" s="13">
        <f t="shared" si="3"/>
        <v>-4242.9026616830743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-4242.9026616830743</v>
      </c>
      <c r="E73" s="4">
        <f t="shared" si="4"/>
        <v>-14.143008872276916</v>
      </c>
      <c r="F73" s="4">
        <f t="shared" si="1"/>
        <v>339.14300887227694</v>
      </c>
      <c r="G73" s="78">
        <f t="shared" si="2"/>
        <v>325</v>
      </c>
      <c r="H73" s="4"/>
      <c r="I73" s="2"/>
      <c r="J73" s="13">
        <f t="shared" si="3"/>
        <v>-4582.0456705553515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si="0"/>
        <v>-4582.0456705553515</v>
      </c>
      <c r="E74" s="4">
        <f t="shared" si="4"/>
        <v>-15.27348556851784</v>
      </c>
      <c r="F74" s="4">
        <f t="shared" si="1"/>
        <v>340.27348556851786</v>
      </c>
      <c r="G74" s="78">
        <f t="shared" si="2"/>
        <v>325</v>
      </c>
      <c r="H74" s="4"/>
      <c r="I74" s="2"/>
      <c r="J74" s="13">
        <f t="shared" si="3"/>
        <v>-4922.3191561238691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ref="D75:D129" si="5">+J74</f>
        <v>-4922.3191561238691</v>
      </c>
      <c r="E75" s="4">
        <f t="shared" si="4"/>
        <v>-16.407730520412898</v>
      </c>
      <c r="F75" s="4">
        <f t="shared" ref="F75:F129" si="6">G75-E75</f>
        <v>341.40773052041288</v>
      </c>
      <c r="G75" s="78">
        <f t="shared" ref="G75:G128" si="7">+G74</f>
        <v>325</v>
      </c>
      <c r="H75" s="4"/>
      <c r="I75" s="2"/>
      <c r="J75" s="13">
        <f t="shared" ref="J75:J129" si="8">+D75+E75-G75-H75</f>
        <v>-5263.7268866442819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-5263.7268866442819</v>
      </c>
      <c r="E76" s="4">
        <f t="shared" si="4"/>
        <v>-17.545756288814271</v>
      </c>
      <c r="F76" s="4">
        <f t="shared" si="6"/>
        <v>342.54575628881429</v>
      </c>
      <c r="G76" s="78">
        <f t="shared" si="7"/>
        <v>325</v>
      </c>
      <c r="H76" s="4"/>
      <c r="I76" s="2"/>
      <c r="J76" s="13">
        <f t="shared" si="8"/>
        <v>-5606.272642933096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-5606.272642933096</v>
      </c>
      <c r="E77" s="4">
        <f t="shared" ref="E77:E129" si="9">+D77*$I$9/12</f>
        <v>-18.687575476443651</v>
      </c>
      <c r="F77" s="4">
        <f t="shared" si="6"/>
        <v>343.68757547644367</v>
      </c>
      <c r="G77" s="78">
        <f t="shared" si="7"/>
        <v>325</v>
      </c>
      <c r="H77" s="4"/>
      <c r="I77" s="2"/>
      <c r="J77" s="13">
        <f>+D77+E77-G77-H77</f>
        <v>-5949.9602184095393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-5949.9602184095393</v>
      </c>
      <c r="E78" s="4">
        <f t="shared" si="9"/>
        <v>-19.833200728031798</v>
      </c>
      <c r="F78" s="4">
        <f t="shared" si="6"/>
        <v>344.83320072803178</v>
      </c>
      <c r="G78" s="78">
        <f t="shared" si="7"/>
        <v>325</v>
      </c>
      <c r="H78" s="4"/>
      <c r="I78" s="2"/>
      <c r="J78" s="13">
        <f t="shared" si="8"/>
        <v>-6294.7934191375707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-6294.7934191375707</v>
      </c>
      <c r="E79" s="4">
        <f t="shared" si="9"/>
        <v>-20.982644730458571</v>
      </c>
      <c r="F79" s="4">
        <f t="shared" si="6"/>
        <v>345.98264473045856</v>
      </c>
      <c r="G79" s="78">
        <f t="shared" si="7"/>
        <v>325</v>
      </c>
      <c r="H79" s="4"/>
      <c r="I79" s="2"/>
      <c r="J79" s="13">
        <f t="shared" si="8"/>
        <v>-6640.7760638680293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-6640.7760638680293</v>
      </c>
      <c r="E80" s="4">
        <f t="shared" si="9"/>
        <v>-22.135920212893428</v>
      </c>
      <c r="F80" s="4">
        <f t="shared" si="6"/>
        <v>347.13592021289344</v>
      </c>
      <c r="G80" s="78">
        <f t="shared" si="7"/>
        <v>325</v>
      </c>
      <c r="H80" s="4"/>
      <c r="I80" s="2"/>
      <c r="J80" s="13">
        <f t="shared" si="8"/>
        <v>-6987.9119840809226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-6987.9119840809226</v>
      </c>
      <c r="E81" s="4">
        <f t="shared" si="9"/>
        <v>-23.293039946936407</v>
      </c>
      <c r="F81" s="4">
        <f t="shared" si="6"/>
        <v>348.2930399469364</v>
      </c>
      <c r="G81" s="78">
        <f t="shared" si="7"/>
        <v>325</v>
      </c>
      <c r="H81" s="4"/>
      <c r="I81" s="2"/>
      <c r="J81" s="13">
        <f t="shared" si="8"/>
        <v>-7336.2050240278586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-7336.2050240278586</v>
      </c>
      <c r="E82" s="4">
        <f t="shared" si="9"/>
        <v>-24.454016746759532</v>
      </c>
      <c r="F82" s="4">
        <f t="shared" si="6"/>
        <v>349.45401674675952</v>
      </c>
      <c r="G82" s="78">
        <f t="shared" si="7"/>
        <v>325</v>
      </c>
      <c r="H82" s="4"/>
      <c r="I82" s="2"/>
      <c r="J82" s="13">
        <f t="shared" si="8"/>
        <v>-7685.659040774618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-7685.659040774618</v>
      </c>
      <c r="E83" s="4">
        <f t="shared" si="9"/>
        <v>-25.618863469248726</v>
      </c>
      <c r="F83" s="4">
        <f t="shared" si="6"/>
        <v>350.61886346924871</v>
      </c>
      <c r="G83" s="78">
        <f t="shared" si="7"/>
        <v>325</v>
      </c>
      <c r="H83" s="4"/>
      <c r="I83" s="2"/>
      <c r="J83" s="13">
        <f t="shared" si="8"/>
        <v>-8036.2779042438669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-8036.2779042438669</v>
      </c>
      <c r="E84" s="4">
        <f t="shared" si="9"/>
        <v>-26.787593014146225</v>
      </c>
      <c r="F84" s="4">
        <f t="shared" si="6"/>
        <v>351.78759301414624</v>
      </c>
      <c r="G84" s="78">
        <f t="shared" si="7"/>
        <v>325</v>
      </c>
      <c r="H84" s="4"/>
      <c r="I84" s="2"/>
      <c r="J84" s="13">
        <f t="shared" si="8"/>
        <v>-8388.0654972580123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-8388.0654972580123</v>
      </c>
      <c r="E85" s="4">
        <f t="shared" si="9"/>
        <v>-27.960218324193377</v>
      </c>
      <c r="F85" s="4">
        <f t="shared" si="6"/>
        <v>352.96021832419336</v>
      </c>
      <c r="G85" s="78">
        <f t="shared" si="7"/>
        <v>325</v>
      </c>
      <c r="H85" s="4"/>
      <c r="I85" s="2"/>
      <c r="J85" s="13">
        <f t="shared" si="8"/>
        <v>-8741.0257155822055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-8741.0257155822055</v>
      </c>
      <c r="E86" s="4">
        <f t="shared" si="9"/>
        <v>-29.136752385274018</v>
      </c>
      <c r="F86" s="4">
        <f t="shared" si="6"/>
        <v>354.13675238527401</v>
      </c>
      <c r="G86" s="78">
        <f t="shared" si="7"/>
        <v>325</v>
      </c>
      <c r="H86" s="4"/>
      <c r="I86" s="2"/>
      <c r="J86" s="13">
        <f t="shared" si="8"/>
        <v>-9095.1624679674787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-9095.1624679674787</v>
      </c>
      <c r="E87" s="4">
        <f t="shared" si="9"/>
        <v>-30.317208226558265</v>
      </c>
      <c r="F87" s="4">
        <f t="shared" si="6"/>
        <v>355.31720822655825</v>
      </c>
      <c r="G87" s="78">
        <f t="shared" si="7"/>
        <v>325</v>
      </c>
      <c r="H87" s="4"/>
      <c r="I87" s="2"/>
      <c r="J87" s="13">
        <f t="shared" si="8"/>
        <v>-9450.4796761940379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-9450.4796761940379</v>
      </c>
      <c r="E88" s="4">
        <f t="shared" si="9"/>
        <v>-31.501598920646796</v>
      </c>
      <c r="F88" s="4">
        <f t="shared" si="6"/>
        <v>356.50159892064681</v>
      </c>
      <c r="G88" s="78">
        <f t="shared" si="7"/>
        <v>325</v>
      </c>
      <c r="H88" s="4"/>
      <c r="I88" s="2"/>
      <c r="J88" s="13">
        <f t="shared" si="8"/>
        <v>-9806.9812751146856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-9806.9812751146856</v>
      </c>
      <c r="E89" s="4">
        <f t="shared" si="9"/>
        <v>-32.689937583715619</v>
      </c>
      <c r="F89" s="4">
        <f t="shared" si="6"/>
        <v>357.68993758371562</v>
      </c>
      <c r="G89" s="78">
        <f t="shared" si="7"/>
        <v>325</v>
      </c>
      <c r="H89" s="4"/>
      <c r="I89" s="2"/>
      <c r="J89" s="13">
        <f t="shared" si="8"/>
        <v>-10164.671212698402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-10164.671212698402</v>
      </c>
      <c r="E90" s="4">
        <f t="shared" si="9"/>
        <v>-33.88223737566134</v>
      </c>
      <c r="F90" s="4">
        <f t="shared" si="6"/>
        <v>358.88223737566136</v>
      </c>
      <c r="G90" s="78">
        <f t="shared" si="7"/>
        <v>325</v>
      </c>
      <c r="H90" s="4"/>
      <c r="I90" s="2"/>
      <c r="J90" s="13">
        <f t="shared" si="8"/>
        <v>-10523.553450074063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-10523.553450074063</v>
      </c>
      <c r="E91" s="4">
        <f t="shared" si="9"/>
        <v>-35.078511500246883</v>
      </c>
      <c r="F91" s="4">
        <f t="shared" si="6"/>
        <v>360.07851150024686</v>
      </c>
      <c r="G91" s="78">
        <f t="shared" si="7"/>
        <v>325</v>
      </c>
      <c r="H91" s="4"/>
      <c r="I91" s="2"/>
      <c r="J91" s="13">
        <f t="shared" si="8"/>
        <v>-10883.63196157431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-10883.63196157431</v>
      </c>
      <c r="E92" s="4">
        <f t="shared" si="9"/>
        <v>-36.278773205247703</v>
      </c>
      <c r="F92" s="4">
        <f t="shared" si="6"/>
        <v>361.27877320524772</v>
      </c>
      <c r="G92" s="78">
        <f t="shared" si="7"/>
        <v>325</v>
      </c>
      <c r="H92" s="4"/>
      <c r="I92" s="2"/>
      <c r="J92" s="13">
        <f t="shared" si="8"/>
        <v>-11244.910734779558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-11244.910734779558</v>
      </c>
      <c r="E93" s="4">
        <f t="shared" si="9"/>
        <v>-37.483035782598527</v>
      </c>
      <c r="F93" s="4">
        <f t="shared" si="6"/>
        <v>362.48303578259851</v>
      </c>
      <c r="G93" s="78">
        <f t="shared" si="7"/>
        <v>325</v>
      </c>
      <c r="H93" s="4"/>
      <c r="I93" s="2"/>
      <c r="J93" s="13">
        <f t="shared" si="8"/>
        <v>-11607.393770562156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-11607.393770562156</v>
      </c>
      <c r="E94" s="4">
        <f t="shared" si="9"/>
        <v>-38.691312568540518</v>
      </c>
      <c r="F94" s="4">
        <f t="shared" si="6"/>
        <v>363.69131256854052</v>
      </c>
      <c r="G94" s="78">
        <f t="shared" si="7"/>
        <v>325</v>
      </c>
      <c r="H94" s="4"/>
      <c r="I94" s="2"/>
      <c r="J94" s="13">
        <f t="shared" si="8"/>
        <v>-11971.085083130696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-11971.085083130696</v>
      </c>
      <c r="E95" s="4">
        <f t="shared" si="9"/>
        <v>-39.903616943768988</v>
      </c>
      <c r="F95" s="4">
        <f t="shared" si="6"/>
        <v>364.90361694376901</v>
      </c>
      <c r="G95" s="78">
        <f t="shared" si="7"/>
        <v>325</v>
      </c>
      <c r="H95" s="4"/>
      <c r="I95" s="2"/>
      <c r="J95" s="13">
        <f t="shared" si="8"/>
        <v>-12335.988700074466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-12335.988700074466</v>
      </c>
      <c r="E96" s="4">
        <f t="shared" si="9"/>
        <v>-41.119962333581555</v>
      </c>
      <c r="F96" s="4">
        <f t="shared" si="6"/>
        <v>366.11996233358155</v>
      </c>
      <c r="G96" s="78">
        <f t="shared" si="7"/>
        <v>325</v>
      </c>
      <c r="H96" s="4"/>
      <c r="I96" s="2"/>
      <c r="J96" s="13">
        <f t="shared" si="8"/>
        <v>-12702.108662408047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-12702.108662408047</v>
      </c>
      <c r="E97" s="4">
        <f t="shared" si="9"/>
        <v>-42.340362208026825</v>
      </c>
      <c r="F97" s="4">
        <f t="shared" si="6"/>
        <v>367.34036220802682</v>
      </c>
      <c r="G97" s="78">
        <f t="shared" si="7"/>
        <v>325</v>
      </c>
      <c r="H97" s="4"/>
      <c r="I97" s="2"/>
      <c r="J97" s="13">
        <f t="shared" si="8"/>
        <v>-13069.449024616075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-13069.449024616075</v>
      </c>
      <c r="E98" s="4">
        <f t="shared" si="9"/>
        <v>-43.564830082053582</v>
      </c>
      <c r="F98" s="4">
        <f t="shared" si="6"/>
        <v>368.56483008205356</v>
      </c>
      <c r="G98" s="78">
        <f t="shared" si="7"/>
        <v>325</v>
      </c>
      <c r="H98" s="4"/>
      <c r="I98" s="2"/>
      <c r="J98" s="13">
        <f t="shared" si="8"/>
        <v>-13438.013854698129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-13438.013854698129</v>
      </c>
      <c r="E99" s="4">
        <f t="shared" si="9"/>
        <v>-44.793379515660433</v>
      </c>
      <c r="F99" s="4">
        <f t="shared" si="6"/>
        <v>369.79337951566043</v>
      </c>
      <c r="G99" s="78">
        <f t="shared" si="7"/>
        <v>325</v>
      </c>
      <c r="H99" s="4"/>
      <c r="I99" s="2"/>
      <c r="J99" s="13">
        <f t="shared" si="8"/>
        <v>-13807.807234213789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-13807.807234213789</v>
      </c>
      <c r="E100" s="4">
        <f t="shared" si="9"/>
        <v>-46.02602411404596</v>
      </c>
      <c r="F100" s="4">
        <f t="shared" si="6"/>
        <v>371.02602411404598</v>
      </c>
      <c r="G100" s="78">
        <f t="shared" si="7"/>
        <v>325</v>
      </c>
      <c r="H100" s="4"/>
      <c r="I100" s="2"/>
      <c r="J100" s="13">
        <f t="shared" si="8"/>
        <v>-14178.833258327835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-14178.833258327835</v>
      </c>
      <c r="E101" s="4">
        <f t="shared" si="9"/>
        <v>-47.262777527759454</v>
      </c>
      <c r="F101" s="4">
        <f t="shared" si="6"/>
        <v>372.26277752775945</v>
      </c>
      <c r="G101" s="78">
        <f t="shared" si="7"/>
        <v>325</v>
      </c>
      <c r="H101" s="4"/>
      <c r="I101" s="2"/>
      <c r="J101" s="13">
        <f t="shared" si="8"/>
        <v>-14551.096035855595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-14551.096035855595</v>
      </c>
      <c r="E102" s="4">
        <f t="shared" si="9"/>
        <v>-48.503653452851985</v>
      </c>
      <c r="F102" s="4">
        <f t="shared" si="6"/>
        <v>373.50365345285201</v>
      </c>
      <c r="G102" s="78">
        <f t="shared" si="7"/>
        <v>325</v>
      </c>
      <c r="H102" s="4"/>
      <c r="I102" s="2"/>
      <c r="J102" s="13">
        <f t="shared" si="8"/>
        <v>-14924.599689308447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-14924.599689308447</v>
      </c>
      <c r="E103" s="4">
        <f t="shared" si="9"/>
        <v>-49.74866563102816</v>
      </c>
      <c r="F103" s="4">
        <f t="shared" si="6"/>
        <v>374.74866563102819</v>
      </c>
      <c r="G103" s="78">
        <f t="shared" si="7"/>
        <v>325</v>
      </c>
      <c r="H103" s="4"/>
      <c r="I103" s="2"/>
      <c r="J103" s="13">
        <f t="shared" si="8"/>
        <v>-15299.348354939475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-15299.348354939475</v>
      </c>
      <c r="E104" s="4">
        <f t="shared" si="9"/>
        <v>-50.997827849798256</v>
      </c>
      <c r="F104" s="4">
        <f t="shared" si="6"/>
        <v>375.99782784979823</v>
      </c>
      <c r="G104" s="78">
        <f t="shared" si="7"/>
        <v>325</v>
      </c>
      <c r="H104" s="4"/>
      <c r="I104" s="2"/>
      <c r="J104" s="13">
        <f t="shared" si="8"/>
        <v>-15675.346182789273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-15675.346182789273</v>
      </c>
      <c r="E105" s="4">
        <f t="shared" si="9"/>
        <v>-52.251153942630914</v>
      </c>
      <c r="F105" s="4">
        <f t="shared" si="6"/>
        <v>377.25115394263094</v>
      </c>
      <c r="G105" s="78">
        <f t="shared" si="7"/>
        <v>325</v>
      </c>
      <c r="H105" s="4"/>
      <c r="I105" s="2"/>
      <c r="J105" s="13">
        <f t="shared" si="8"/>
        <v>-16052.597336731904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-16052.597336731904</v>
      </c>
      <c r="E106" s="4">
        <f t="shared" si="9"/>
        <v>-53.508657789106344</v>
      </c>
      <c r="F106" s="4">
        <f t="shared" si="6"/>
        <v>378.50865778910634</v>
      </c>
      <c r="G106" s="78">
        <f t="shared" si="7"/>
        <v>325</v>
      </c>
      <c r="H106" s="4"/>
      <c r="I106" s="2"/>
      <c r="J106" s="13">
        <f t="shared" si="8"/>
        <v>-16431.105994521011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-16431.105994521011</v>
      </c>
      <c r="E107" s="4">
        <f t="shared" si="9"/>
        <v>-54.770353315070032</v>
      </c>
      <c r="F107" s="4">
        <f t="shared" si="6"/>
        <v>379.77035331507005</v>
      </c>
      <c r="G107" s="78">
        <f t="shared" si="7"/>
        <v>325</v>
      </c>
      <c r="H107" s="4"/>
      <c r="I107" s="2"/>
      <c r="J107" s="13">
        <f t="shared" si="8"/>
        <v>-16810.876347836082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-16810.876347836082</v>
      </c>
      <c r="E108" s="4">
        <f t="shared" si="9"/>
        <v>-56.036254492786945</v>
      </c>
      <c r="F108" s="4">
        <f t="shared" si="6"/>
        <v>381.03625449278695</v>
      </c>
      <c r="G108" s="78">
        <f t="shared" si="7"/>
        <v>325</v>
      </c>
      <c r="H108" s="4"/>
      <c r="I108" s="2"/>
      <c r="J108" s="13">
        <f t="shared" si="8"/>
        <v>-17191.91260232887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-17191.91260232887</v>
      </c>
      <c r="E109" s="4">
        <f t="shared" si="9"/>
        <v>-57.306375341096235</v>
      </c>
      <c r="F109" s="4">
        <f t="shared" si="6"/>
        <v>382.30637534109621</v>
      </c>
      <c r="G109" s="78">
        <f t="shared" si="7"/>
        <v>325</v>
      </c>
      <c r="H109" s="4"/>
      <c r="I109" s="2"/>
      <c r="J109" s="13">
        <f t="shared" si="8"/>
        <v>-17574.218977669967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-17574.218977669967</v>
      </c>
      <c r="E110" s="4">
        <f t="shared" si="9"/>
        <v>-58.580729925566551</v>
      </c>
      <c r="F110" s="4">
        <f t="shared" si="6"/>
        <v>383.58072992556657</v>
      </c>
      <c r="G110" s="78">
        <f t="shared" si="7"/>
        <v>325</v>
      </c>
      <c r="H110" s="4"/>
      <c r="I110" s="2"/>
      <c r="J110" s="13">
        <f t="shared" si="8"/>
        <v>-17957.799707595532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-17957.799707595532</v>
      </c>
      <c r="E111" s="4">
        <f t="shared" si="9"/>
        <v>-59.859332358651777</v>
      </c>
      <c r="F111" s="4">
        <f t="shared" si="6"/>
        <v>384.85933235865178</v>
      </c>
      <c r="G111" s="78">
        <f t="shared" si="7"/>
        <v>325</v>
      </c>
      <c r="H111" s="4"/>
      <c r="I111" s="2"/>
      <c r="J111" s="13">
        <f t="shared" si="8"/>
        <v>-18342.659039954182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-18342.659039954182</v>
      </c>
      <c r="E112" s="4">
        <f t="shared" si="9"/>
        <v>-61.142196799847277</v>
      </c>
      <c r="F112" s="4">
        <f t="shared" si="6"/>
        <v>386.14219679984728</v>
      </c>
      <c r="G112" s="78">
        <f t="shared" si="7"/>
        <v>325</v>
      </c>
      <c r="H112" s="4"/>
      <c r="I112" s="2"/>
      <c r="J112" s="13">
        <f t="shared" si="8"/>
        <v>-18728.801236754029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-18728.801236754029</v>
      </c>
      <c r="E113" s="4">
        <f t="shared" si="9"/>
        <v>-62.429337455846763</v>
      </c>
      <c r="F113" s="4">
        <f t="shared" si="6"/>
        <v>387.42933745584673</v>
      </c>
      <c r="G113" s="78">
        <f t="shared" si="7"/>
        <v>325</v>
      </c>
      <c r="H113" s="4"/>
      <c r="I113" s="2"/>
      <c r="J113" s="13">
        <f t="shared" si="8"/>
        <v>-19116.230574209876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-19116.230574209876</v>
      </c>
      <c r="E114" s="4">
        <f t="shared" si="9"/>
        <v>-63.720768580699591</v>
      </c>
      <c r="F114" s="4">
        <f t="shared" si="6"/>
        <v>388.7207685806996</v>
      </c>
      <c r="G114" s="78">
        <f t="shared" si="7"/>
        <v>325</v>
      </c>
      <c r="H114" s="4"/>
      <c r="I114" s="2"/>
      <c r="J114" s="13">
        <f t="shared" si="8"/>
        <v>-19504.951342790577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-19504.951342790577</v>
      </c>
      <c r="E115" s="4">
        <f t="shared" si="9"/>
        <v>-65.016504475968588</v>
      </c>
      <c r="F115" s="4">
        <f t="shared" si="6"/>
        <v>390.01650447596859</v>
      </c>
      <c r="G115" s="78">
        <f t="shared" si="7"/>
        <v>325</v>
      </c>
      <c r="H115" s="4"/>
      <c r="I115" s="2"/>
      <c r="J115" s="13">
        <f t="shared" si="8"/>
        <v>-19894.967847266544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-19894.967847266544</v>
      </c>
      <c r="E116" s="4">
        <f t="shared" si="9"/>
        <v>-66.31655949088848</v>
      </c>
      <c r="F116" s="4">
        <f t="shared" si="6"/>
        <v>391.31655949088849</v>
      </c>
      <c r="G116" s="78">
        <f t="shared" si="7"/>
        <v>325</v>
      </c>
      <c r="H116" s="4"/>
      <c r="I116" s="2"/>
      <c r="J116" s="13">
        <f t="shared" si="8"/>
        <v>-20286.284406757433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-20286.284406757433</v>
      </c>
      <c r="E117" s="4">
        <f t="shared" si="9"/>
        <v>-67.620948022524786</v>
      </c>
      <c r="F117" s="4">
        <f t="shared" si="6"/>
        <v>392.62094802252477</v>
      </c>
      <c r="G117" s="78">
        <f t="shared" si="7"/>
        <v>325</v>
      </c>
      <c r="H117" s="4"/>
      <c r="I117" s="2"/>
      <c r="J117" s="13">
        <f t="shared" si="8"/>
        <v>-20678.905354779959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-20678.905354779959</v>
      </c>
      <c r="E118" s="4">
        <f t="shared" si="9"/>
        <v>-68.929684515933204</v>
      </c>
      <c r="F118" s="4">
        <f t="shared" si="6"/>
        <v>393.92968451593322</v>
      </c>
      <c r="G118" s="78">
        <f t="shared" si="7"/>
        <v>325</v>
      </c>
      <c r="H118" s="4"/>
      <c r="I118" s="2"/>
      <c r="J118" s="13">
        <f t="shared" si="8"/>
        <v>-21072.835039295893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-21072.835039295893</v>
      </c>
      <c r="E119" s="4">
        <f t="shared" si="9"/>
        <v>-70.242783464319643</v>
      </c>
      <c r="F119" s="4">
        <f t="shared" si="6"/>
        <v>395.24278346431964</v>
      </c>
      <c r="G119" s="78">
        <f t="shared" si="7"/>
        <v>325</v>
      </c>
      <c r="H119" s="4"/>
      <c r="I119" s="2"/>
      <c r="J119" s="13">
        <f t="shared" si="8"/>
        <v>-21468.077822760213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-21468.077822760213</v>
      </c>
      <c r="E120" s="4">
        <f t="shared" si="9"/>
        <v>-71.560259409200711</v>
      </c>
      <c r="F120" s="4">
        <f t="shared" si="6"/>
        <v>396.56025940920074</v>
      </c>
      <c r="G120" s="78">
        <f t="shared" si="7"/>
        <v>325</v>
      </c>
      <c r="H120" s="4"/>
      <c r="I120" s="2"/>
      <c r="J120" s="13">
        <f t="shared" si="8"/>
        <v>-21864.638082169415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-21864.638082169415</v>
      </c>
      <c r="E121" s="4">
        <f t="shared" si="9"/>
        <v>-72.882126940564717</v>
      </c>
      <c r="F121" s="4">
        <f t="shared" si="6"/>
        <v>397.88212694056472</v>
      </c>
      <c r="G121" s="78">
        <f t="shared" si="7"/>
        <v>325</v>
      </c>
      <c r="H121" s="4"/>
      <c r="I121" s="2"/>
      <c r="J121" s="13">
        <f t="shared" si="8"/>
        <v>-22262.520209109978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-22262.520209109978</v>
      </c>
      <c r="E122" s="4">
        <f t="shared" si="9"/>
        <v>-74.208400697033269</v>
      </c>
      <c r="F122" s="4">
        <f t="shared" si="6"/>
        <v>399.20840069703326</v>
      </c>
      <c r="G122" s="78">
        <f t="shared" si="7"/>
        <v>325</v>
      </c>
      <c r="H122" s="4"/>
      <c r="I122" s="2"/>
      <c r="J122" s="13">
        <f t="shared" si="8"/>
        <v>-22661.728609807011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-22661.728609807011</v>
      </c>
      <c r="E123" s="4">
        <f t="shared" si="9"/>
        <v>-75.539095366023375</v>
      </c>
      <c r="F123" s="4">
        <f t="shared" si="6"/>
        <v>400.53909536602339</v>
      </c>
      <c r="G123" s="78">
        <f t="shared" si="7"/>
        <v>325</v>
      </c>
      <c r="H123" s="4"/>
      <c r="I123" s="2"/>
      <c r="J123" s="13">
        <f t="shared" si="8"/>
        <v>-23062.267705173035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-23062.267705173035</v>
      </c>
      <c r="E124" s="4">
        <f t="shared" si="9"/>
        <v>-76.874225683910126</v>
      </c>
      <c r="F124" s="4">
        <f t="shared" si="6"/>
        <v>401.87422568391014</v>
      </c>
      <c r="G124" s="78">
        <f t="shared" si="7"/>
        <v>325</v>
      </c>
      <c r="H124" s="4"/>
      <c r="I124" s="2"/>
      <c r="J124" s="13">
        <f t="shared" si="8"/>
        <v>-23464.141930856946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-23464.141930856946</v>
      </c>
      <c r="E125" s="4">
        <f t="shared" si="9"/>
        <v>-78.213806436189813</v>
      </c>
      <c r="F125" s="4">
        <f t="shared" si="6"/>
        <v>403.21380643618983</v>
      </c>
      <c r="G125" s="78">
        <f t="shared" si="7"/>
        <v>325</v>
      </c>
      <c r="H125" s="4"/>
      <c r="I125" s="2"/>
      <c r="J125" s="13">
        <f t="shared" si="8"/>
        <v>-23867.355737293135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-23867.355737293135</v>
      </c>
      <c r="E126" s="4">
        <f t="shared" si="9"/>
        <v>-79.55785245764379</v>
      </c>
      <c r="F126" s="4">
        <f t="shared" si="6"/>
        <v>404.55785245764378</v>
      </c>
      <c r="G126" s="78">
        <f t="shared" si="7"/>
        <v>325</v>
      </c>
      <c r="H126" s="4"/>
      <c r="I126" s="2"/>
      <c r="J126" s="13">
        <f t="shared" si="8"/>
        <v>-24271.91358975078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-24271.91358975078</v>
      </c>
      <c r="E127" s="4">
        <f t="shared" si="9"/>
        <v>-80.906378632502609</v>
      </c>
      <c r="F127" s="4">
        <f t="shared" si="6"/>
        <v>405.90637863250259</v>
      </c>
      <c r="G127" s="78">
        <f t="shared" si="7"/>
        <v>325</v>
      </c>
      <c r="H127" s="4"/>
      <c r="I127" s="2"/>
      <c r="J127" s="13">
        <f t="shared" si="8"/>
        <v>-24677.819968383283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-24677.819968383283</v>
      </c>
      <c r="E128" s="4">
        <f t="shared" si="9"/>
        <v>-82.259399894610951</v>
      </c>
      <c r="F128" s="4">
        <f t="shared" si="6"/>
        <v>407.25939989461097</v>
      </c>
      <c r="G128" s="78">
        <f t="shared" si="7"/>
        <v>325</v>
      </c>
      <c r="H128" s="4"/>
      <c r="I128" s="2"/>
      <c r="J128" s="13">
        <f t="shared" si="8"/>
        <v>-25085.079368277893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-25085.079368277893</v>
      </c>
      <c r="E129" s="4">
        <f t="shared" si="9"/>
        <v>-83.616931227592985</v>
      </c>
      <c r="F129" s="4">
        <f t="shared" si="6"/>
        <v>3317.2169312275928</v>
      </c>
      <c r="G129" s="78">
        <v>3233.6</v>
      </c>
      <c r="H129" s="4"/>
      <c r="I129" s="2"/>
      <c r="J129" s="13">
        <f t="shared" si="8"/>
        <v>-28402.296299505484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I5:J5"/>
    <mergeCell ref="G1:H1"/>
    <mergeCell ref="I1:J1"/>
    <mergeCell ref="L1:Q7"/>
    <mergeCell ref="G2:H2"/>
    <mergeCell ref="I2:J2"/>
    <mergeCell ref="G3:H3"/>
    <mergeCell ref="I3:J3"/>
    <mergeCell ref="G4:H4"/>
    <mergeCell ref="I4:J4"/>
    <mergeCell ref="G5:H5"/>
  </mergeCells>
  <pageMargins left="0.33" right="0.38" top="0.33" bottom="0.75" header="0.3" footer="0.3"/>
  <pageSetup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B6EC-ACCE-5540-AA4B-59511962A63E}">
  <sheetPr>
    <tabColor theme="2" tint="-0.749992370372631"/>
  </sheetPr>
  <dimension ref="A1:Q297"/>
  <sheetViews>
    <sheetView zoomScaleNormal="100" workbookViewId="0">
      <pane xSplit="3" ySplit="8" topLeftCell="D9" activePane="bottomRight" state="frozen"/>
      <selection pane="topRight" activeCell="E1" sqref="E1"/>
      <selection pane="bottomLeft" activeCell="A6" sqref="A6"/>
      <selection pane="bottomRight" activeCell="G11" sqref="G11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8.83203125" style="6"/>
    <col min="13" max="13" width="8.83203125" style="29"/>
  </cols>
  <sheetData>
    <row r="1" spans="1:17" x14ac:dyDescent="0.2">
      <c r="B1" s="7" t="s">
        <v>18</v>
      </c>
      <c r="D1" s="39" t="s">
        <v>61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63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62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10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0.05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118188.03680249548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0.05</v>
      </c>
      <c r="J9" s="42">
        <v>299000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299000</v>
      </c>
      <c r="E10" s="4">
        <f>+D10*$I$9/12</f>
        <v>1245.8333333333333</v>
      </c>
      <c r="F10" s="4">
        <f>G10-E10</f>
        <v>753.16666666666674</v>
      </c>
      <c r="G10" s="78">
        <v>1999</v>
      </c>
      <c r="H10" s="4"/>
      <c r="I10" s="2"/>
      <c r="J10" s="13">
        <f>+D10+E10-G10-H10</f>
        <v>298246.83333333331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4" si="0">+J10</f>
        <v>298246.83333333331</v>
      </c>
      <c r="E11" s="4">
        <f>+D11*$I$9/12</f>
        <v>1242.695138888889</v>
      </c>
      <c r="F11" s="4">
        <f t="shared" ref="F11:F74" si="1">G11-E11</f>
        <v>756.30486111111099</v>
      </c>
      <c r="G11" s="78">
        <f t="shared" ref="G11:G74" si="2">+G10</f>
        <v>1999</v>
      </c>
      <c r="H11" s="4"/>
      <c r="I11" s="2"/>
      <c r="J11" s="13">
        <f t="shared" ref="J11:J74" si="3">+D11+E11-G11-H11</f>
        <v>297490.52847222221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297490.52847222221</v>
      </c>
      <c r="E12" s="4">
        <f>+D12*$I$9/12</f>
        <v>1239.5438686342593</v>
      </c>
      <c r="F12" s="4">
        <f t="shared" si="1"/>
        <v>759.4561313657407</v>
      </c>
      <c r="G12" s="78">
        <f t="shared" si="2"/>
        <v>1999</v>
      </c>
      <c r="H12" s="4"/>
      <c r="I12" s="2"/>
      <c r="J12" s="13">
        <f>+D12+E12-G12-H12</f>
        <v>296731.07234085648</v>
      </c>
      <c r="K12" s="12"/>
      <c r="M12" s="30">
        <f>INDEX(B8:M108,MATCH(5,A8:A108,0),MATCH("End Balance",B8:M8,0))</f>
        <v>295202.65369148063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296731.07234085648</v>
      </c>
      <c r="E13" s="4">
        <f t="shared" ref="E13:E76" si="4">+D13*$I$9/12</f>
        <v>1236.3794680869021</v>
      </c>
      <c r="F13" s="4">
        <f t="shared" si="1"/>
        <v>762.62053191309792</v>
      </c>
      <c r="G13" s="78">
        <f t="shared" si="2"/>
        <v>1999</v>
      </c>
      <c r="H13" s="4"/>
      <c r="I13" s="2"/>
      <c r="J13" s="13">
        <f t="shared" si="3"/>
        <v>295968.45180894335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295968.45180894335</v>
      </c>
      <c r="E14" s="4">
        <f t="shared" si="4"/>
        <v>1233.2018825372641</v>
      </c>
      <c r="F14" s="4">
        <f t="shared" si="1"/>
        <v>765.79811746273595</v>
      </c>
      <c r="G14" s="78">
        <f t="shared" si="2"/>
        <v>1999</v>
      </c>
      <c r="H14" s="4"/>
      <c r="I14" s="2"/>
      <c r="J14" s="13">
        <f t="shared" si="3"/>
        <v>295202.65369148063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295202.65369148063</v>
      </c>
      <c r="E15" s="4">
        <f t="shared" si="4"/>
        <v>1230.0110570478362</v>
      </c>
      <c r="F15" s="4">
        <f t="shared" si="1"/>
        <v>768.98894295216382</v>
      </c>
      <c r="G15" s="78">
        <f t="shared" si="2"/>
        <v>1999</v>
      </c>
      <c r="H15" s="4"/>
      <c r="I15" s="2"/>
      <c r="J15" s="13">
        <f t="shared" si="3"/>
        <v>294433.66474852845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294433.66474852845</v>
      </c>
      <c r="E16" s="4">
        <f t="shared" si="4"/>
        <v>1226.8069364522019</v>
      </c>
      <c r="F16" s="4">
        <f t="shared" si="1"/>
        <v>772.19306354779815</v>
      </c>
      <c r="G16" s="78">
        <f t="shared" si="2"/>
        <v>1999</v>
      </c>
      <c r="H16" s="4"/>
      <c r="I16" s="2"/>
      <c r="J16" s="13">
        <f t="shared" si="3"/>
        <v>293661.47168498067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293661.47168498067</v>
      </c>
      <c r="E17" s="4">
        <f t="shared" si="4"/>
        <v>1223.5894653540861</v>
      </c>
      <c r="F17" s="4">
        <f t="shared" si="1"/>
        <v>775.41053464591391</v>
      </c>
      <c r="G17" s="78">
        <f t="shared" si="2"/>
        <v>1999</v>
      </c>
      <c r="H17" s="4"/>
      <c r="I17" s="2"/>
      <c r="J17" s="13">
        <f t="shared" si="3"/>
        <v>292886.06115033478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292886.06115033478</v>
      </c>
      <c r="E18" s="4">
        <f t="shared" si="4"/>
        <v>1220.358588126395</v>
      </c>
      <c r="F18" s="4">
        <f t="shared" si="1"/>
        <v>778.64141187360497</v>
      </c>
      <c r="G18" s="78">
        <f t="shared" si="2"/>
        <v>1999</v>
      </c>
      <c r="H18" s="4"/>
      <c r="I18" s="2"/>
      <c r="J18" s="13">
        <f t="shared" si="3"/>
        <v>292107.41973846115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292107.41973846115</v>
      </c>
      <c r="E19" s="4">
        <f t="shared" si="4"/>
        <v>1217.1142489102549</v>
      </c>
      <c r="F19" s="4">
        <f t="shared" si="1"/>
        <v>781.8857510897451</v>
      </c>
      <c r="G19" s="78">
        <f t="shared" si="2"/>
        <v>1999</v>
      </c>
      <c r="H19" s="4"/>
      <c r="I19" s="2"/>
      <c r="J19" s="13">
        <f t="shared" si="3"/>
        <v>291325.53398737143</v>
      </c>
      <c r="K19" s="12"/>
      <c r="M19" s="30" t="s">
        <v>40</v>
      </c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291325.53398737143</v>
      </c>
      <c r="E20" s="4">
        <f t="shared" si="4"/>
        <v>1213.8563916140477</v>
      </c>
      <c r="F20" s="4">
        <f t="shared" si="1"/>
        <v>785.14360838595235</v>
      </c>
      <c r="G20" s="78">
        <f t="shared" si="2"/>
        <v>1999</v>
      </c>
      <c r="H20" s="4"/>
      <c r="I20" s="2"/>
      <c r="J20" s="13">
        <f t="shared" si="3"/>
        <v>290540.3903789855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290540.3903789855</v>
      </c>
      <c r="E21" s="4">
        <f t="shared" si="4"/>
        <v>1210.5849599124397</v>
      </c>
      <c r="F21" s="4">
        <f t="shared" si="1"/>
        <v>788.41504008756033</v>
      </c>
      <c r="G21" s="78">
        <f t="shared" si="2"/>
        <v>1999</v>
      </c>
      <c r="H21" s="4"/>
      <c r="I21" s="2"/>
      <c r="J21" s="13">
        <f t="shared" si="3"/>
        <v>289751.97533889796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289751.97533889796</v>
      </c>
      <c r="E22" s="4">
        <f t="shared" si="4"/>
        <v>1207.2998972454081</v>
      </c>
      <c r="F22" s="4">
        <f t="shared" si="1"/>
        <v>791.70010275459185</v>
      </c>
      <c r="G22" s="78">
        <f t="shared" si="2"/>
        <v>1999</v>
      </c>
      <c r="H22" s="4"/>
      <c r="I22" s="2"/>
      <c r="J22" s="13">
        <f t="shared" si="3"/>
        <v>288960.27523614338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288960.27523614338</v>
      </c>
      <c r="E23" s="4">
        <f t="shared" si="4"/>
        <v>1204.001146817264</v>
      </c>
      <c r="F23" s="4">
        <f t="shared" si="1"/>
        <v>794.99885318273596</v>
      </c>
      <c r="G23" s="78">
        <f t="shared" si="2"/>
        <v>1999</v>
      </c>
      <c r="H23" s="4"/>
      <c r="I23" s="2"/>
      <c r="J23" s="13">
        <f t="shared" si="3"/>
        <v>288165.27638296067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288165.27638296067</v>
      </c>
      <c r="E24" s="4">
        <f t="shared" si="4"/>
        <v>1200.6886515956696</v>
      </c>
      <c r="F24" s="4">
        <f t="shared" si="1"/>
        <v>798.31134840433037</v>
      </c>
      <c r="G24" s="78">
        <f t="shared" si="2"/>
        <v>1999</v>
      </c>
      <c r="H24" s="4"/>
      <c r="I24" s="2"/>
      <c r="J24" s="13">
        <f t="shared" si="3"/>
        <v>287366.96503455634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287366.96503455634</v>
      </c>
      <c r="E25" s="4">
        <f t="shared" si="4"/>
        <v>1197.3623543106514</v>
      </c>
      <c r="F25" s="4">
        <f t="shared" si="1"/>
        <v>801.63764568934857</v>
      </c>
      <c r="G25" s="78">
        <f t="shared" si="2"/>
        <v>1999</v>
      </c>
      <c r="H25" s="4"/>
      <c r="I25" s="2"/>
      <c r="J25" s="13">
        <f t="shared" si="3"/>
        <v>286565.32738886698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286565.32738886698</v>
      </c>
      <c r="E26" s="4">
        <f t="shared" si="4"/>
        <v>1194.0221974536125</v>
      </c>
      <c r="F26" s="4">
        <f t="shared" si="1"/>
        <v>804.97780254638747</v>
      </c>
      <c r="G26" s="78">
        <f t="shared" si="2"/>
        <v>1999</v>
      </c>
      <c r="H26" s="4"/>
      <c r="I26" s="2"/>
      <c r="J26" s="13">
        <f t="shared" si="3"/>
        <v>285760.34958632058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285760.34958632058</v>
      </c>
      <c r="E27" s="4">
        <f t="shared" si="4"/>
        <v>1190.6681232763358</v>
      </c>
      <c r="F27" s="4">
        <f t="shared" si="1"/>
        <v>808.33187672366421</v>
      </c>
      <c r="G27" s="78">
        <f t="shared" si="2"/>
        <v>1999</v>
      </c>
      <c r="H27" s="4"/>
      <c r="I27" s="2"/>
      <c r="J27" s="13">
        <f t="shared" si="3"/>
        <v>284952.0177095969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284952.0177095969</v>
      </c>
      <c r="E28" s="4">
        <f t="shared" si="4"/>
        <v>1187.3000737899872</v>
      </c>
      <c r="F28" s="4">
        <f t="shared" si="1"/>
        <v>811.69992621001279</v>
      </c>
      <c r="G28" s="78">
        <f t="shared" si="2"/>
        <v>1999</v>
      </c>
      <c r="H28" s="4"/>
      <c r="I28" s="2"/>
      <c r="J28" s="13">
        <f t="shared" si="3"/>
        <v>284140.31778338691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284140.31778338691</v>
      </c>
      <c r="E29" s="4">
        <f t="shared" si="4"/>
        <v>1183.9179907641121</v>
      </c>
      <c r="F29" s="4">
        <f t="shared" si="1"/>
        <v>815.08200923588788</v>
      </c>
      <c r="G29" s="78">
        <f t="shared" si="2"/>
        <v>1999</v>
      </c>
      <c r="H29" s="4"/>
      <c r="I29" s="2"/>
      <c r="J29" s="13">
        <f t="shared" si="3"/>
        <v>283325.23577415105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283325.23577415105</v>
      </c>
      <c r="E30" s="4">
        <f t="shared" si="4"/>
        <v>1180.5218157256295</v>
      </c>
      <c r="F30" s="4">
        <f t="shared" si="1"/>
        <v>818.47818427437051</v>
      </c>
      <c r="G30" s="78">
        <f t="shared" si="2"/>
        <v>1999</v>
      </c>
      <c r="H30" s="4"/>
      <c r="I30" s="2"/>
      <c r="J30" s="13">
        <f t="shared" si="3"/>
        <v>282506.75758987665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282506.75758987665</v>
      </c>
      <c r="E31" s="4">
        <f t="shared" si="4"/>
        <v>1177.1114899578195</v>
      </c>
      <c r="F31" s="4">
        <f t="shared" si="1"/>
        <v>821.88851004218054</v>
      </c>
      <c r="G31" s="78">
        <f t="shared" si="2"/>
        <v>1999</v>
      </c>
      <c r="H31" s="4"/>
      <c r="I31" s="2"/>
      <c r="J31" s="13">
        <f t="shared" si="3"/>
        <v>281684.86907983449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281684.86907983449</v>
      </c>
      <c r="E32" s="4">
        <f t="shared" si="4"/>
        <v>1173.6869544993103</v>
      </c>
      <c r="F32" s="4">
        <f t="shared" si="1"/>
        <v>825.31304550068967</v>
      </c>
      <c r="G32" s="78">
        <f t="shared" si="2"/>
        <v>1999</v>
      </c>
      <c r="H32" s="4"/>
      <c r="I32" s="2"/>
      <c r="J32" s="13">
        <f t="shared" si="3"/>
        <v>280859.55603433383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280859.55603433383</v>
      </c>
      <c r="E33" s="4">
        <f t="shared" si="4"/>
        <v>1170.2481501430577</v>
      </c>
      <c r="F33" s="4">
        <f t="shared" si="1"/>
        <v>828.75184985694227</v>
      </c>
      <c r="G33" s="78">
        <f t="shared" si="2"/>
        <v>1999</v>
      </c>
      <c r="H33" s="4"/>
      <c r="I33" s="2"/>
      <c r="J33" s="13">
        <f t="shared" si="3"/>
        <v>280030.8041844769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280030.8041844769</v>
      </c>
      <c r="E34" s="4">
        <f t="shared" si="4"/>
        <v>1166.7950174353205</v>
      </c>
      <c r="F34" s="4">
        <f t="shared" si="1"/>
        <v>832.20498256467954</v>
      </c>
      <c r="G34" s="78">
        <f t="shared" si="2"/>
        <v>1999</v>
      </c>
      <c r="H34" s="4"/>
      <c r="I34" s="2"/>
      <c r="J34" s="13">
        <f t="shared" si="3"/>
        <v>279198.59920191224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279198.59920191224</v>
      </c>
      <c r="E35" s="4">
        <f t="shared" si="4"/>
        <v>1163.3274966746344</v>
      </c>
      <c r="F35" s="4">
        <f t="shared" si="1"/>
        <v>835.6725033253656</v>
      </c>
      <c r="G35" s="78">
        <f t="shared" si="2"/>
        <v>1999</v>
      </c>
      <c r="H35" s="4"/>
      <c r="I35" s="2"/>
      <c r="J35" s="13">
        <f t="shared" si="3"/>
        <v>278362.92669858685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278362.92669858685</v>
      </c>
      <c r="E36" s="4">
        <f t="shared" si="4"/>
        <v>1159.8455279107786</v>
      </c>
      <c r="F36" s="4">
        <f t="shared" si="1"/>
        <v>839.15447208922137</v>
      </c>
      <c r="G36" s="78">
        <f t="shared" si="2"/>
        <v>1999</v>
      </c>
      <c r="H36" s="4"/>
      <c r="I36" s="2"/>
      <c r="J36" s="13">
        <f t="shared" si="3"/>
        <v>277523.77222649765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277523.77222649765</v>
      </c>
      <c r="E37" s="4">
        <f t="shared" si="4"/>
        <v>1156.3490509437404</v>
      </c>
      <c r="F37" s="4">
        <f t="shared" si="1"/>
        <v>842.65094905625961</v>
      </c>
      <c r="G37" s="78">
        <f t="shared" si="2"/>
        <v>1999</v>
      </c>
      <c r="H37" s="4"/>
      <c r="I37" s="2"/>
      <c r="J37" s="13">
        <f t="shared" si="3"/>
        <v>276681.12127744139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276681.12127744139</v>
      </c>
      <c r="E38" s="4">
        <f t="shared" si="4"/>
        <v>1152.8380053226726</v>
      </c>
      <c r="F38" s="4">
        <f t="shared" si="1"/>
        <v>846.16199467732736</v>
      </c>
      <c r="G38" s="78">
        <f t="shared" si="2"/>
        <v>1999</v>
      </c>
      <c r="H38" s="4"/>
      <c r="I38" s="2"/>
      <c r="J38" s="13">
        <f t="shared" si="3"/>
        <v>275834.95928276406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275834.95928276406</v>
      </c>
      <c r="E39" s="4">
        <f t="shared" si="4"/>
        <v>1149.3123303448504</v>
      </c>
      <c r="F39" s="4">
        <f t="shared" si="1"/>
        <v>849.68766965514965</v>
      </c>
      <c r="G39" s="78">
        <f t="shared" si="2"/>
        <v>1999</v>
      </c>
      <c r="H39" s="4"/>
      <c r="I39" s="2"/>
      <c r="J39" s="13">
        <f t="shared" si="3"/>
        <v>274985.27161310893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274985.27161310893</v>
      </c>
      <c r="E40" s="4">
        <f t="shared" si="4"/>
        <v>1145.7719650546205</v>
      </c>
      <c r="F40" s="4">
        <f t="shared" si="1"/>
        <v>853.22803494537948</v>
      </c>
      <c r="G40" s="78">
        <f t="shared" si="2"/>
        <v>1999</v>
      </c>
      <c r="H40" s="4"/>
      <c r="I40" s="2"/>
      <c r="J40" s="13">
        <f t="shared" si="3"/>
        <v>274132.04357816355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274132.04357816355</v>
      </c>
      <c r="E41" s="4">
        <f t="shared" si="4"/>
        <v>1142.2168482423483</v>
      </c>
      <c r="F41" s="4">
        <f t="shared" si="1"/>
        <v>856.78315175765169</v>
      </c>
      <c r="G41" s="78">
        <f t="shared" si="2"/>
        <v>1999</v>
      </c>
      <c r="H41" s="4"/>
      <c r="I41" s="2"/>
      <c r="J41" s="13">
        <f t="shared" si="3"/>
        <v>273275.26042640588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273275.26042640588</v>
      </c>
      <c r="E42" s="4">
        <f t="shared" si="4"/>
        <v>1138.6469184433579</v>
      </c>
      <c r="F42" s="4">
        <f t="shared" si="1"/>
        <v>860.35308155664211</v>
      </c>
      <c r="G42" s="78">
        <f t="shared" si="2"/>
        <v>1999</v>
      </c>
      <c r="H42" s="4"/>
      <c r="I42" s="2"/>
      <c r="J42" s="13">
        <f t="shared" si="3"/>
        <v>272414.90734484926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272414.90734484926</v>
      </c>
      <c r="E43" s="4">
        <f t="shared" si="4"/>
        <v>1135.062113936872</v>
      </c>
      <c r="F43" s="4">
        <f t="shared" si="1"/>
        <v>863.93788606312796</v>
      </c>
      <c r="G43" s="78">
        <f t="shared" si="2"/>
        <v>1999</v>
      </c>
      <c r="H43" s="4"/>
      <c r="I43" s="2"/>
      <c r="J43" s="13">
        <f t="shared" si="3"/>
        <v>271550.96945878613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271550.96945878613</v>
      </c>
      <c r="E44" s="4">
        <f t="shared" si="4"/>
        <v>1131.4623727449423</v>
      </c>
      <c r="F44" s="4">
        <f t="shared" si="1"/>
        <v>867.53762725505771</v>
      </c>
      <c r="G44" s="78">
        <f t="shared" si="2"/>
        <v>1999</v>
      </c>
      <c r="H44" s="4"/>
      <c r="I44" s="2"/>
      <c r="J44" s="13">
        <f t="shared" si="3"/>
        <v>270683.43183153105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270683.43183153105</v>
      </c>
      <c r="E45" s="4">
        <f t="shared" si="4"/>
        <v>1127.8476326313794</v>
      </c>
      <c r="F45" s="4">
        <f t="shared" si="1"/>
        <v>871.15236736862062</v>
      </c>
      <c r="G45" s="78">
        <f t="shared" si="2"/>
        <v>1999</v>
      </c>
      <c r="H45" s="4"/>
      <c r="I45" s="2"/>
      <c r="J45" s="13">
        <f t="shared" si="3"/>
        <v>269812.27946416242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269812.27946416242</v>
      </c>
      <c r="E46" s="4">
        <f t="shared" si="4"/>
        <v>1124.2178311006767</v>
      </c>
      <c r="F46" s="4">
        <f t="shared" si="1"/>
        <v>874.78216889932332</v>
      </c>
      <c r="G46" s="78">
        <f t="shared" si="2"/>
        <v>1999</v>
      </c>
      <c r="H46" s="4"/>
      <c r="I46" s="2"/>
      <c r="J46" s="13">
        <f t="shared" si="3"/>
        <v>268937.49729526311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268937.49729526311</v>
      </c>
      <c r="E47" s="4">
        <f t="shared" si="4"/>
        <v>1120.5729053969296</v>
      </c>
      <c r="F47" s="4">
        <f t="shared" si="1"/>
        <v>878.42709460307037</v>
      </c>
      <c r="G47" s="78">
        <f t="shared" si="2"/>
        <v>1999</v>
      </c>
      <c r="H47" s="4"/>
      <c r="I47" s="2"/>
      <c r="J47" s="13">
        <f t="shared" si="3"/>
        <v>268059.07020066003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268059.07020066003</v>
      </c>
      <c r="E48" s="4">
        <f t="shared" si="4"/>
        <v>1116.9127925027503</v>
      </c>
      <c r="F48" s="4">
        <f t="shared" si="1"/>
        <v>882.08720749724966</v>
      </c>
      <c r="G48" s="78">
        <f t="shared" si="2"/>
        <v>1999</v>
      </c>
      <c r="H48" s="4"/>
      <c r="I48" s="2"/>
      <c r="J48" s="13">
        <f t="shared" si="3"/>
        <v>267176.98299316276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267176.98299316276</v>
      </c>
      <c r="E49" s="4">
        <f t="shared" si="4"/>
        <v>1113.2374291381782</v>
      </c>
      <c r="F49" s="4">
        <f t="shared" si="1"/>
        <v>885.76257086182181</v>
      </c>
      <c r="G49" s="78">
        <f t="shared" si="2"/>
        <v>1999</v>
      </c>
      <c r="H49" s="4"/>
      <c r="I49" s="2"/>
      <c r="J49" s="13">
        <f t="shared" si="3"/>
        <v>266291.22042230092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266291.22042230092</v>
      </c>
      <c r="E50" s="4">
        <f t="shared" si="4"/>
        <v>1109.5467517595873</v>
      </c>
      <c r="F50" s="4">
        <f t="shared" si="1"/>
        <v>889.45324824041268</v>
      </c>
      <c r="G50" s="78">
        <f t="shared" si="2"/>
        <v>1999</v>
      </c>
      <c r="H50" s="4"/>
      <c r="I50" s="2"/>
      <c r="J50" s="13">
        <f t="shared" si="3"/>
        <v>265401.76717406051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265401.76717406051</v>
      </c>
      <c r="E51" s="4">
        <f t="shared" si="4"/>
        <v>1105.8406965585855</v>
      </c>
      <c r="F51" s="4">
        <f t="shared" si="1"/>
        <v>893.15930344141452</v>
      </c>
      <c r="G51" s="78">
        <f t="shared" si="2"/>
        <v>1999</v>
      </c>
      <c r="H51" s="4"/>
      <c r="I51" s="2"/>
      <c r="J51" s="13">
        <f t="shared" si="3"/>
        <v>264508.6078706191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264508.6078706191</v>
      </c>
      <c r="E52" s="4">
        <f t="shared" si="4"/>
        <v>1102.119199460913</v>
      </c>
      <c r="F52" s="4">
        <f t="shared" si="1"/>
        <v>896.88080053908698</v>
      </c>
      <c r="G52" s="78">
        <f t="shared" si="2"/>
        <v>1999</v>
      </c>
      <c r="H52" s="4"/>
      <c r="I52" s="2"/>
      <c r="J52" s="13">
        <f t="shared" si="3"/>
        <v>263611.72707008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263611.72707008</v>
      </c>
      <c r="E53" s="4">
        <f t="shared" si="4"/>
        <v>1098.3821961253334</v>
      </c>
      <c r="F53" s="4">
        <f t="shared" si="1"/>
        <v>900.61780387466661</v>
      </c>
      <c r="G53" s="78">
        <f t="shared" si="2"/>
        <v>1999</v>
      </c>
      <c r="H53" s="4"/>
      <c r="I53" s="2"/>
      <c r="J53" s="13">
        <f t="shared" si="3"/>
        <v>262711.10926620534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262711.10926620534</v>
      </c>
      <c r="E54" s="4">
        <f t="shared" si="4"/>
        <v>1094.6296219425224</v>
      </c>
      <c r="F54" s="4">
        <f t="shared" si="1"/>
        <v>904.37037805747764</v>
      </c>
      <c r="G54" s="78">
        <f t="shared" si="2"/>
        <v>1999</v>
      </c>
      <c r="H54" s="4"/>
      <c r="I54" s="2"/>
      <c r="J54" s="13">
        <f t="shared" si="3"/>
        <v>261806.73888814787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261806.73888814787</v>
      </c>
      <c r="E55" s="4">
        <f t="shared" si="4"/>
        <v>1090.8614120339496</v>
      </c>
      <c r="F55" s="4">
        <f t="shared" si="1"/>
        <v>908.13858796605041</v>
      </c>
      <c r="G55" s="78">
        <f t="shared" si="2"/>
        <v>1999</v>
      </c>
      <c r="H55" s="4"/>
      <c r="I55" s="2"/>
      <c r="J55" s="13">
        <f t="shared" si="3"/>
        <v>260898.60030018183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260898.60030018183</v>
      </c>
      <c r="E56" s="4">
        <f t="shared" si="4"/>
        <v>1087.0775012507577</v>
      </c>
      <c r="F56" s="4">
        <f t="shared" si="1"/>
        <v>911.92249874924232</v>
      </c>
      <c r="G56" s="78">
        <f t="shared" si="2"/>
        <v>1999</v>
      </c>
      <c r="H56" s="4"/>
      <c r="I56" s="2"/>
      <c r="J56" s="13">
        <f t="shared" si="3"/>
        <v>259986.67780143258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259986.67780143258</v>
      </c>
      <c r="E57" s="4">
        <f t="shared" si="4"/>
        <v>1083.2778241726357</v>
      </c>
      <c r="F57" s="4">
        <f t="shared" si="1"/>
        <v>915.72217582736425</v>
      </c>
      <c r="G57" s="78">
        <f t="shared" si="2"/>
        <v>1999</v>
      </c>
      <c r="H57" s="4"/>
      <c r="I57" s="2"/>
      <c r="J57" s="13">
        <f t="shared" si="3"/>
        <v>259070.95562560522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259070.95562560522</v>
      </c>
      <c r="E58" s="4">
        <f t="shared" si="4"/>
        <v>1079.4623151066885</v>
      </c>
      <c r="F58" s="4">
        <f t="shared" si="1"/>
        <v>919.53768489331151</v>
      </c>
      <c r="G58" s="78">
        <f t="shared" si="2"/>
        <v>1999</v>
      </c>
      <c r="H58" s="4"/>
      <c r="I58" s="2"/>
      <c r="J58" s="13">
        <f t="shared" si="3"/>
        <v>258151.41794071189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258151.41794071189</v>
      </c>
      <c r="E59" s="4">
        <f t="shared" si="4"/>
        <v>1075.6309080862995</v>
      </c>
      <c r="F59" s="4">
        <f t="shared" si="1"/>
        <v>923.36909191370046</v>
      </c>
      <c r="G59" s="78">
        <f t="shared" si="2"/>
        <v>1999</v>
      </c>
      <c r="H59" s="4"/>
      <c r="I59" s="2"/>
      <c r="J59" s="13">
        <f t="shared" si="3"/>
        <v>257228.04884879821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257228.04884879821</v>
      </c>
      <c r="E60" s="4">
        <f t="shared" si="4"/>
        <v>1071.7835368699925</v>
      </c>
      <c r="F60" s="4">
        <f t="shared" si="1"/>
        <v>927.21646313000747</v>
      </c>
      <c r="G60" s="78">
        <f t="shared" si="2"/>
        <v>1999</v>
      </c>
      <c r="H60" s="4"/>
      <c r="I60" s="2"/>
      <c r="J60" s="13">
        <f t="shared" si="3"/>
        <v>256300.83238566821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256300.83238566821</v>
      </c>
      <c r="E61" s="4">
        <f t="shared" si="4"/>
        <v>1067.9201349402842</v>
      </c>
      <c r="F61" s="4">
        <f t="shared" si="1"/>
        <v>931.07986505971576</v>
      </c>
      <c r="G61" s="78">
        <f t="shared" si="2"/>
        <v>1999</v>
      </c>
      <c r="H61" s="4"/>
      <c r="I61" s="2"/>
      <c r="J61" s="13">
        <f t="shared" si="3"/>
        <v>255369.75252060848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255369.75252060848</v>
      </c>
      <c r="E62" s="4">
        <f t="shared" si="4"/>
        <v>1064.0406355025355</v>
      </c>
      <c r="F62" s="4">
        <f t="shared" si="1"/>
        <v>934.95936449746455</v>
      </c>
      <c r="G62" s="78">
        <f t="shared" si="2"/>
        <v>1999</v>
      </c>
      <c r="H62" s="4"/>
      <c r="I62" s="2"/>
      <c r="J62" s="13">
        <f t="shared" si="3"/>
        <v>254434.79315611103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254434.79315611103</v>
      </c>
      <c r="E63" s="4">
        <f t="shared" si="4"/>
        <v>1060.1449714837961</v>
      </c>
      <c r="F63" s="4">
        <f t="shared" si="1"/>
        <v>938.8550285162039</v>
      </c>
      <c r="G63" s="78">
        <f t="shared" si="2"/>
        <v>1999</v>
      </c>
      <c r="H63" s="4"/>
      <c r="I63" s="2"/>
      <c r="J63" s="13">
        <f t="shared" si="3"/>
        <v>253495.93812759483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253495.93812759483</v>
      </c>
      <c r="E64" s="4">
        <f t="shared" si="4"/>
        <v>1056.2330755316452</v>
      </c>
      <c r="F64" s="4">
        <f t="shared" si="1"/>
        <v>942.76692446835477</v>
      </c>
      <c r="G64" s="78">
        <f t="shared" si="2"/>
        <v>1999</v>
      </c>
      <c r="H64" s="4"/>
      <c r="I64" s="2"/>
      <c r="J64" s="13">
        <f t="shared" si="3"/>
        <v>252553.17120312646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252553.17120312646</v>
      </c>
      <c r="E65" s="4">
        <f t="shared" si="4"/>
        <v>1052.3048800130271</v>
      </c>
      <c r="F65" s="4">
        <f t="shared" si="1"/>
        <v>946.69511998697294</v>
      </c>
      <c r="G65" s="78">
        <f t="shared" si="2"/>
        <v>1999</v>
      </c>
      <c r="H65" s="4"/>
      <c r="I65" s="2"/>
      <c r="J65" s="13">
        <f t="shared" si="3"/>
        <v>251606.47608313948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251606.47608313948</v>
      </c>
      <c r="E66" s="4">
        <f t="shared" si="4"/>
        <v>1048.3603170130812</v>
      </c>
      <c r="F66" s="4">
        <f t="shared" si="1"/>
        <v>950.63968298691884</v>
      </c>
      <c r="G66" s="78">
        <f t="shared" si="2"/>
        <v>1999</v>
      </c>
      <c r="H66" s="4"/>
      <c r="I66" s="2"/>
      <c r="J66" s="13">
        <f t="shared" si="3"/>
        <v>250655.83640015256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250655.83640015256</v>
      </c>
      <c r="E67" s="4">
        <f t="shared" si="4"/>
        <v>1044.3993183339692</v>
      </c>
      <c r="F67" s="4">
        <f t="shared" si="1"/>
        <v>954.60068166603082</v>
      </c>
      <c r="G67" s="78">
        <f t="shared" si="2"/>
        <v>1999</v>
      </c>
      <c r="H67" s="4"/>
      <c r="I67" s="2"/>
      <c r="J67" s="13">
        <f t="shared" si="3"/>
        <v>249701.23571848654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249701.23571848654</v>
      </c>
      <c r="E68" s="4">
        <f t="shared" si="4"/>
        <v>1040.4218154936941</v>
      </c>
      <c r="F68" s="4">
        <f t="shared" si="1"/>
        <v>958.57818450630589</v>
      </c>
      <c r="G68" s="78">
        <f t="shared" si="2"/>
        <v>1999</v>
      </c>
      <c r="H68" s="4"/>
      <c r="I68" s="2"/>
      <c r="J68" s="13">
        <f t="shared" si="3"/>
        <v>248742.65753398024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248742.65753398024</v>
      </c>
      <c r="E69" s="4">
        <f t="shared" si="4"/>
        <v>1036.4277397249177</v>
      </c>
      <c r="F69" s="4">
        <f t="shared" si="1"/>
        <v>962.57226027508227</v>
      </c>
      <c r="G69" s="78">
        <f t="shared" si="2"/>
        <v>1999</v>
      </c>
      <c r="H69" s="4"/>
      <c r="I69" s="2"/>
      <c r="J69" s="13">
        <f t="shared" si="3"/>
        <v>247780.08527370516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247780.08527370516</v>
      </c>
      <c r="E70" s="4">
        <f t="shared" si="4"/>
        <v>1032.4170219737716</v>
      </c>
      <c r="F70" s="4">
        <f t="shared" si="1"/>
        <v>966.58297802622837</v>
      </c>
      <c r="G70" s="78">
        <f t="shared" si="2"/>
        <v>1999</v>
      </c>
      <c r="H70" s="4"/>
      <c r="I70" s="2"/>
      <c r="J70" s="13">
        <f t="shared" si="3"/>
        <v>246813.50229567895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246813.50229567895</v>
      </c>
      <c r="E71" s="4">
        <f t="shared" si="4"/>
        <v>1028.3895928986624</v>
      </c>
      <c r="F71" s="4">
        <f t="shared" si="1"/>
        <v>970.61040710133761</v>
      </c>
      <c r="G71" s="78">
        <f t="shared" si="2"/>
        <v>1999</v>
      </c>
      <c r="H71" s="4"/>
      <c r="I71" s="2"/>
      <c r="J71" s="13">
        <f t="shared" si="3"/>
        <v>245842.89188857761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245842.89188857761</v>
      </c>
      <c r="E72" s="4">
        <f t="shared" si="4"/>
        <v>1024.3453828690733</v>
      </c>
      <c r="F72" s="4">
        <f t="shared" si="1"/>
        <v>974.65461713092668</v>
      </c>
      <c r="G72" s="78">
        <f t="shared" si="2"/>
        <v>1999</v>
      </c>
      <c r="H72" s="4"/>
      <c r="I72" s="2"/>
      <c r="J72" s="13">
        <f t="shared" si="3"/>
        <v>244868.23727144668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244868.23727144668</v>
      </c>
      <c r="E73" s="4">
        <f t="shared" si="4"/>
        <v>1020.2843219643613</v>
      </c>
      <c r="F73" s="4">
        <f t="shared" si="1"/>
        <v>978.71567803563869</v>
      </c>
      <c r="G73" s="78">
        <f t="shared" si="2"/>
        <v>1999</v>
      </c>
      <c r="H73" s="4"/>
      <c r="I73" s="2"/>
      <c r="J73" s="13">
        <f t="shared" si="3"/>
        <v>243889.52159341105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si="0"/>
        <v>243889.52159341105</v>
      </c>
      <c r="E74" s="4">
        <f t="shared" si="4"/>
        <v>1016.2063399725461</v>
      </c>
      <c r="F74" s="4">
        <f t="shared" si="1"/>
        <v>982.79366002745394</v>
      </c>
      <c r="G74" s="78">
        <f t="shared" si="2"/>
        <v>1999</v>
      </c>
      <c r="H74" s="4"/>
      <c r="I74" s="2"/>
      <c r="J74" s="13">
        <f t="shared" si="3"/>
        <v>242906.7279333836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ref="D75:D129" si="5">+J74</f>
        <v>242906.7279333836</v>
      </c>
      <c r="E75" s="4">
        <f t="shared" si="4"/>
        <v>1012.1113663890984</v>
      </c>
      <c r="F75" s="4">
        <f t="shared" ref="F75:F129" si="6">G75-E75</f>
        <v>986.88863361090159</v>
      </c>
      <c r="G75" s="78">
        <f t="shared" ref="G75:G128" si="7">+G74</f>
        <v>1999</v>
      </c>
      <c r="H75" s="4"/>
      <c r="I75" s="2"/>
      <c r="J75" s="13">
        <f t="shared" ref="J75:J129" si="8">+D75+E75-G75-H75</f>
        <v>241919.83929977269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241919.83929977269</v>
      </c>
      <c r="E76" s="4">
        <f t="shared" si="4"/>
        <v>1007.9993304157197</v>
      </c>
      <c r="F76" s="4">
        <f t="shared" si="6"/>
        <v>991.00066958428033</v>
      </c>
      <c r="G76" s="78">
        <f t="shared" si="7"/>
        <v>1999</v>
      </c>
      <c r="H76" s="4"/>
      <c r="I76" s="2"/>
      <c r="J76" s="13">
        <f t="shared" si="8"/>
        <v>240928.8386301884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240928.8386301884</v>
      </c>
      <c r="E77" s="4">
        <f t="shared" ref="E77:E129" si="9">+D77*$I$9/12</f>
        <v>1003.8701609591184</v>
      </c>
      <c r="F77" s="4">
        <f t="shared" si="6"/>
        <v>995.12983904088162</v>
      </c>
      <c r="G77" s="78">
        <f t="shared" si="7"/>
        <v>1999</v>
      </c>
      <c r="H77" s="4"/>
      <c r="I77" s="2"/>
      <c r="J77" s="13">
        <f>+D77+E77-G77-H77</f>
        <v>239933.70879114751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239933.70879114751</v>
      </c>
      <c r="E78" s="4">
        <f t="shared" si="9"/>
        <v>999.72378662978133</v>
      </c>
      <c r="F78" s="4">
        <f t="shared" si="6"/>
        <v>999.27621337021867</v>
      </c>
      <c r="G78" s="78">
        <f t="shared" si="7"/>
        <v>1999</v>
      </c>
      <c r="H78" s="4"/>
      <c r="I78" s="2"/>
      <c r="J78" s="13">
        <f t="shared" si="8"/>
        <v>238934.4325777773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238934.4325777773</v>
      </c>
      <c r="E79" s="4">
        <f t="shared" si="9"/>
        <v>995.56013574073893</v>
      </c>
      <c r="F79" s="4">
        <f t="shared" si="6"/>
        <v>1003.4398642592611</v>
      </c>
      <c r="G79" s="78">
        <f t="shared" si="7"/>
        <v>1999</v>
      </c>
      <c r="H79" s="4"/>
      <c r="I79" s="2"/>
      <c r="J79" s="13">
        <f t="shared" si="8"/>
        <v>237930.99271351803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237930.99271351803</v>
      </c>
      <c r="E80" s="4">
        <f t="shared" si="9"/>
        <v>991.37913630632522</v>
      </c>
      <c r="F80" s="4">
        <f t="shared" si="6"/>
        <v>1007.6208636936748</v>
      </c>
      <c r="G80" s="78">
        <f t="shared" si="7"/>
        <v>1999</v>
      </c>
      <c r="H80" s="4"/>
      <c r="I80" s="2"/>
      <c r="J80" s="13">
        <f t="shared" si="8"/>
        <v>236923.37184982435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236923.37184982435</v>
      </c>
      <c r="E81" s="4">
        <f t="shared" si="9"/>
        <v>987.18071604093484</v>
      </c>
      <c r="F81" s="4">
        <f t="shared" si="6"/>
        <v>1011.8192839590652</v>
      </c>
      <c r="G81" s="78">
        <f t="shared" si="7"/>
        <v>1999</v>
      </c>
      <c r="H81" s="4"/>
      <c r="I81" s="2"/>
      <c r="J81" s="13">
        <f t="shared" si="8"/>
        <v>235911.55256586528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235911.55256586528</v>
      </c>
      <c r="E82" s="4">
        <f t="shared" si="9"/>
        <v>982.96480235777199</v>
      </c>
      <c r="F82" s="4">
        <f t="shared" si="6"/>
        <v>1016.035197642228</v>
      </c>
      <c r="G82" s="78">
        <f t="shared" si="7"/>
        <v>1999</v>
      </c>
      <c r="H82" s="4"/>
      <c r="I82" s="2"/>
      <c r="J82" s="13">
        <f t="shared" si="8"/>
        <v>234895.51736822305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234895.51736822305</v>
      </c>
      <c r="E83" s="4">
        <f t="shared" si="9"/>
        <v>978.73132236759614</v>
      </c>
      <c r="F83" s="4">
        <f t="shared" si="6"/>
        <v>1020.2686776324039</v>
      </c>
      <c r="G83" s="78">
        <f t="shared" si="7"/>
        <v>1999</v>
      </c>
      <c r="H83" s="4"/>
      <c r="I83" s="2"/>
      <c r="J83" s="13">
        <f t="shared" si="8"/>
        <v>233875.24869059064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233875.24869059064</v>
      </c>
      <c r="E84" s="4">
        <f t="shared" si="9"/>
        <v>974.48020287746112</v>
      </c>
      <c r="F84" s="4">
        <f t="shared" si="6"/>
        <v>1024.5197971225389</v>
      </c>
      <c r="G84" s="78">
        <f t="shared" si="7"/>
        <v>1999</v>
      </c>
      <c r="H84" s="4"/>
      <c r="I84" s="2"/>
      <c r="J84" s="13">
        <f t="shared" si="8"/>
        <v>232850.7288934681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232850.7288934681</v>
      </c>
      <c r="E85" s="4">
        <f t="shared" si="9"/>
        <v>970.21137038945051</v>
      </c>
      <c r="F85" s="4">
        <f t="shared" si="6"/>
        <v>1028.7886296105494</v>
      </c>
      <c r="G85" s="78">
        <f t="shared" si="7"/>
        <v>1999</v>
      </c>
      <c r="H85" s="4"/>
      <c r="I85" s="2"/>
      <c r="J85" s="13">
        <f t="shared" si="8"/>
        <v>231821.94026385754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231821.94026385754</v>
      </c>
      <c r="E86" s="4">
        <f t="shared" si="9"/>
        <v>965.92475109940642</v>
      </c>
      <c r="F86" s="4">
        <f t="shared" si="6"/>
        <v>1033.0752489005936</v>
      </c>
      <c r="G86" s="78">
        <f t="shared" si="7"/>
        <v>1999</v>
      </c>
      <c r="H86" s="4"/>
      <c r="I86" s="2"/>
      <c r="J86" s="13">
        <f t="shared" si="8"/>
        <v>230788.86501495694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230788.86501495694</v>
      </c>
      <c r="E87" s="4">
        <f t="shared" si="9"/>
        <v>961.62027089565402</v>
      </c>
      <c r="F87" s="4">
        <f t="shared" si="6"/>
        <v>1037.3797291043461</v>
      </c>
      <c r="G87" s="78">
        <f t="shared" si="7"/>
        <v>1999</v>
      </c>
      <c r="H87" s="4"/>
      <c r="I87" s="2"/>
      <c r="J87" s="13">
        <f t="shared" si="8"/>
        <v>229751.4852858526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229751.4852858526</v>
      </c>
      <c r="E88" s="4">
        <f t="shared" si="9"/>
        <v>957.29785535771919</v>
      </c>
      <c r="F88" s="4">
        <f t="shared" si="6"/>
        <v>1041.7021446422809</v>
      </c>
      <c r="G88" s="78">
        <f t="shared" si="7"/>
        <v>1999</v>
      </c>
      <c r="H88" s="4"/>
      <c r="I88" s="2"/>
      <c r="J88" s="13">
        <f t="shared" si="8"/>
        <v>228709.78314121033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228709.78314121033</v>
      </c>
      <c r="E89" s="4">
        <f t="shared" si="9"/>
        <v>952.95742975504311</v>
      </c>
      <c r="F89" s="4">
        <f t="shared" si="6"/>
        <v>1046.042570244957</v>
      </c>
      <c r="G89" s="78">
        <f t="shared" si="7"/>
        <v>1999</v>
      </c>
      <c r="H89" s="4"/>
      <c r="I89" s="2"/>
      <c r="J89" s="13">
        <f t="shared" si="8"/>
        <v>227663.74057096537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227663.74057096537</v>
      </c>
      <c r="E90" s="4">
        <f t="shared" si="9"/>
        <v>948.59891904568906</v>
      </c>
      <c r="F90" s="4">
        <f t="shared" si="6"/>
        <v>1050.4010809543111</v>
      </c>
      <c r="G90" s="78">
        <f t="shared" si="7"/>
        <v>1999</v>
      </c>
      <c r="H90" s="4"/>
      <c r="I90" s="2"/>
      <c r="J90" s="13">
        <f t="shared" si="8"/>
        <v>226613.33949001104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226613.33949001104</v>
      </c>
      <c r="E91" s="4">
        <f t="shared" si="9"/>
        <v>944.22224787504604</v>
      </c>
      <c r="F91" s="4">
        <f t="shared" si="6"/>
        <v>1054.7777521249541</v>
      </c>
      <c r="G91" s="78">
        <f t="shared" si="7"/>
        <v>1999</v>
      </c>
      <c r="H91" s="4"/>
      <c r="I91" s="2"/>
      <c r="J91" s="13">
        <f t="shared" si="8"/>
        <v>225558.56173788608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225558.56173788608</v>
      </c>
      <c r="E92" s="4">
        <f t="shared" si="9"/>
        <v>939.82734057452535</v>
      </c>
      <c r="F92" s="4">
        <f t="shared" si="6"/>
        <v>1059.1726594254746</v>
      </c>
      <c r="G92" s="78">
        <f t="shared" si="7"/>
        <v>1999</v>
      </c>
      <c r="H92" s="4"/>
      <c r="I92" s="2"/>
      <c r="J92" s="13">
        <f t="shared" si="8"/>
        <v>224499.3890784606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224499.3890784606</v>
      </c>
      <c r="E93" s="4">
        <f t="shared" si="9"/>
        <v>935.41412116025265</v>
      </c>
      <c r="F93" s="4">
        <f t="shared" si="6"/>
        <v>1063.5858788397472</v>
      </c>
      <c r="G93" s="78">
        <f t="shared" si="7"/>
        <v>1999</v>
      </c>
      <c r="H93" s="4"/>
      <c r="I93" s="2"/>
      <c r="J93" s="13">
        <f t="shared" si="8"/>
        <v>223435.80319962086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223435.80319962086</v>
      </c>
      <c r="E94" s="4">
        <f t="shared" si="9"/>
        <v>930.98251333175358</v>
      </c>
      <c r="F94" s="4">
        <f t="shared" si="6"/>
        <v>1068.0174866682464</v>
      </c>
      <c r="G94" s="78">
        <f t="shared" si="7"/>
        <v>1999</v>
      </c>
      <c r="H94" s="4"/>
      <c r="I94" s="2"/>
      <c r="J94" s="13">
        <f t="shared" si="8"/>
        <v>222367.78571295261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222367.78571295261</v>
      </c>
      <c r="E95" s="4">
        <f t="shared" si="9"/>
        <v>926.53244047063583</v>
      </c>
      <c r="F95" s="4">
        <f t="shared" si="6"/>
        <v>1072.4675595293643</v>
      </c>
      <c r="G95" s="78">
        <f t="shared" si="7"/>
        <v>1999</v>
      </c>
      <c r="H95" s="4"/>
      <c r="I95" s="2"/>
      <c r="J95" s="13">
        <f t="shared" si="8"/>
        <v>221295.31815342326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221295.31815342326</v>
      </c>
      <c r="E96" s="4">
        <f t="shared" si="9"/>
        <v>922.06382563926365</v>
      </c>
      <c r="F96" s="4">
        <f t="shared" si="6"/>
        <v>1076.9361743607365</v>
      </c>
      <c r="G96" s="78">
        <f t="shared" si="7"/>
        <v>1999</v>
      </c>
      <c r="H96" s="4"/>
      <c r="I96" s="2"/>
      <c r="J96" s="13">
        <f t="shared" si="8"/>
        <v>220218.38197906251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220218.38197906251</v>
      </c>
      <c r="E97" s="4">
        <f t="shared" si="9"/>
        <v>917.57659157942726</v>
      </c>
      <c r="F97" s="4">
        <f t="shared" si="6"/>
        <v>1081.4234084205727</v>
      </c>
      <c r="G97" s="78">
        <f t="shared" si="7"/>
        <v>1999</v>
      </c>
      <c r="H97" s="4"/>
      <c r="I97" s="2"/>
      <c r="J97" s="13">
        <f t="shared" si="8"/>
        <v>219136.95857064193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219136.95857064193</v>
      </c>
      <c r="E98" s="4">
        <f t="shared" si="9"/>
        <v>913.07066071100814</v>
      </c>
      <c r="F98" s="4">
        <f t="shared" si="6"/>
        <v>1085.9293392889917</v>
      </c>
      <c r="G98" s="78">
        <f t="shared" si="7"/>
        <v>1999</v>
      </c>
      <c r="H98" s="4"/>
      <c r="I98" s="2"/>
      <c r="J98" s="13">
        <f t="shared" si="8"/>
        <v>218051.02923135294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218051.02923135294</v>
      </c>
      <c r="E99" s="4">
        <f t="shared" si="9"/>
        <v>908.54595513063725</v>
      </c>
      <c r="F99" s="4">
        <f t="shared" si="6"/>
        <v>1090.4540448693629</v>
      </c>
      <c r="G99" s="78">
        <f t="shared" si="7"/>
        <v>1999</v>
      </c>
      <c r="H99" s="4"/>
      <c r="I99" s="2"/>
      <c r="J99" s="13">
        <f t="shared" si="8"/>
        <v>216960.57518648356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216960.57518648356</v>
      </c>
      <c r="E100" s="4">
        <f t="shared" si="9"/>
        <v>904.00239661034823</v>
      </c>
      <c r="F100" s="4">
        <f t="shared" si="6"/>
        <v>1094.9976033896519</v>
      </c>
      <c r="G100" s="78">
        <f t="shared" si="7"/>
        <v>1999</v>
      </c>
      <c r="H100" s="4"/>
      <c r="I100" s="2"/>
      <c r="J100" s="13">
        <f t="shared" si="8"/>
        <v>215865.57758309392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215865.57758309392</v>
      </c>
      <c r="E101" s="4">
        <f t="shared" si="9"/>
        <v>899.43990659622477</v>
      </c>
      <c r="F101" s="4">
        <f t="shared" si="6"/>
        <v>1099.5600934037752</v>
      </c>
      <c r="G101" s="78">
        <f t="shared" si="7"/>
        <v>1999</v>
      </c>
      <c r="H101" s="4"/>
      <c r="I101" s="2"/>
      <c r="J101" s="13">
        <f t="shared" si="8"/>
        <v>214766.01748969016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214766.01748969016</v>
      </c>
      <c r="E102" s="4">
        <f t="shared" si="9"/>
        <v>894.85840620704232</v>
      </c>
      <c r="F102" s="4">
        <f t="shared" si="6"/>
        <v>1104.1415937929578</v>
      </c>
      <c r="G102" s="78">
        <f t="shared" si="7"/>
        <v>1999</v>
      </c>
      <c r="H102" s="4"/>
      <c r="I102" s="2"/>
      <c r="J102" s="13">
        <f t="shared" si="8"/>
        <v>213661.87589589719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213661.87589589719</v>
      </c>
      <c r="E103" s="4">
        <f t="shared" si="9"/>
        <v>890.25781623290504</v>
      </c>
      <c r="F103" s="4">
        <f t="shared" si="6"/>
        <v>1108.742183767095</v>
      </c>
      <c r="G103" s="78">
        <f t="shared" si="7"/>
        <v>1999</v>
      </c>
      <c r="H103" s="4"/>
      <c r="I103" s="2"/>
      <c r="J103" s="13">
        <f t="shared" si="8"/>
        <v>212553.1337121301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212553.1337121301</v>
      </c>
      <c r="E104" s="4">
        <f t="shared" si="9"/>
        <v>885.63805713387546</v>
      </c>
      <c r="F104" s="4">
        <f t="shared" si="6"/>
        <v>1113.3619428661245</v>
      </c>
      <c r="G104" s="78">
        <f t="shared" si="7"/>
        <v>1999</v>
      </c>
      <c r="H104" s="4"/>
      <c r="I104" s="2"/>
      <c r="J104" s="13">
        <f t="shared" si="8"/>
        <v>211439.77176926399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211439.77176926399</v>
      </c>
      <c r="E105" s="4">
        <f t="shared" si="9"/>
        <v>880.99904903859999</v>
      </c>
      <c r="F105" s="4">
        <f t="shared" si="6"/>
        <v>1118.0009509614001</v>
      </c>
      <c r="G105" s="78">
        <f t="shared" si="7"/>
        <v>1999</v>
      </c>
      <c r="H105" s="4"/>
      <c r="I105" s="2"/>
      <c r="J105" s="13">
        <f t="shared" si="8"/>
        <v>210321.77081830258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210321.77081830258</v>
      </c>
      <c r="E106" s="4">
        <f t="shared" si="9"/>
        <v>876.34071174292751</v>
      </c>
      <c r="F106" s="4">
        <f t="shared" si="6"/>
        <v>1122.6592882570726</v>
      </c>
      <c r="G106" s="78">
        <f t="shared" si="7"/>
        <v>1999</v>
      </c>
      <c r="H106" s="4"/>
      <c r="I106" s="2"/>
      <c r="J106" s="13">
        <f t="shared" si="8"/>
        <v>209199.11153004551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209199.11153004551</v>
      </c>
      <c r="E107" s="4">
        <f t="shared" si="9"/>
        <v>871.66296470852296</v>
      </c>
      <c r="F107" s="4">
        <f t="shared" si="6"/>
        <v>1127.3370352914772</v>
      </c>
      <c r="G107" s="78">
        <f t="shared" si="7"/>
        <v>1999</v>
      </c>
      <c r="H107" s="4"/>
      <c r="I107" s="2"/>
      <c r="J107" s="13">
        <f t="shared" si="8"/>
        <v>208071.77449475403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208071.77449475403</v>
      </c>
      <c r="E108" s="4">
        <f t="shared" si="9"/>
        <v>866.96572706147526</v>
      </c>
      <c r="F108" s="4">
        <f t="shared" si="6"/>
        <v>1132.0342729385247</v>
      </c>
      <c r="G108" s="78">
        <f t="shared" si="7"/>
        <v>1999</v>
      </c>
      <c r="H108" s="4"/>
      <c r="I108" s="2"/>
      <c r="J108" s="13">
        <f t="shared" si="8"/>
        <v>206939.7402218155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206939.7402218155</v>
      </c>
      <c r="E109" s="4">
        <f t="shared" si="9"/>
        <v>862.24891759089803</v>
      </c>
      <c r="F109" s="4">
        <f t="shared" si="6"/>
        <v>1136.7510824091019</v>
      </c>
      <c r="G109" s="78">
        <f t="shared" si="7"/>
        <v>1999</v>
      </c>
      <c r="H109" s="4"/>
      <c r="I109" s="2"/>
      <c r="J109" s="13">
        <f t="shared" si="8"/>
        <v>205802.98913940639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205802.98913940639</v>
      </c>
      <c r="E110" s="4">
        <f t="shared" si="9"/>
        <v>857.5124547475267</v>
      </c>
      <c r="F110" s="4">
        <f t="shared" si="6"/>
        <v>1141.4875452524734</v>
      </c>
      <c r="G110" s="78">
        <f t="shared" si="7"/>
        <v>1999</v>
      </c>
      <c r="H110" s="4"/>
      <c r="I110" s="2"/>
      <c r="J110" s="13">
        <f t="shared" si="8"/>
        <v>204661.5015941539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204661.5015941539</v>
      </c>
      <c r="E111" s="4">
        <f t="shared" si="9"/>
        <v>852.75625664230802</v>
      </c>
      <c r="F111" s="4">
        <f t="shared" si="6"/>
        <v>1146.243743357692</v>
      </c>
      <c r="G111" s="78">
        <f t="shared" si="7"/>
        <v>1999</v>
      </c>
      <c r="H111" s="4"/>
      <c r="I111" s="2"/>
      <c r="J111" s="13">
        <f t="shared" si="8"/>
        <v>203515.25785079622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203515.25785079622</v>
      </c>
      <c r="E112" s="4">
        <f t="shared" si="9"/>
        <v>847.98024104498427</v>
      </c>
      <c r="F112" s="4">
        <f t="shared" si="6"/>
        <v>1151.0197589550157</v>
      </c>
      <c r="G112" s="78">
        <f t="shared" si="7"/>
        <v>1999</v>
      </c>
      <c r="H112" s="4"/>
      <c r="I112" s="2"/>
      <c r="J112" s="13">
        <f t="shared" si="8"/>
        <v>202364.23809184119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202364.23809184119</v>
      </c>
      <c r="E113" s="4">
        <f t="shared" si="9"/>
        <v>843.18432538267177</v>
      </c>
      <c r="F113" s="4">
        <f t="shared" si="6"/>
        <v>1155.8156746173281</v>
      </c>
      <c r="G113" s="78">
        <f t="shared" si="7"/>
        <v>1999</v>
      </c>
      <c r="H113" s="4"/>
      <c r="I113" s="2"/>
      <c r="J113" s="13">
        <f t="shared" si="8"/>
        <v>201208.42241722386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201208.42241722386</v>
      </c>
      <c r="E114" s="4">
        <f t="shared" si="9"/>
        <v>838.36842673843285</v>
      </c>
      <c r="F114" s="4">
        <f t="shared" si="6"/>
        <v>1160.6315732615672</v>
      </c>
      <c r="G114" s="78">
        <f t="shared" si="7"/>
        <v>1999</v>
      </c>
      <c r="H114" s="4"/>
      <c r="I114" s="2"/>
      <c r="J114" s="13">
        <f t="shared" si="8"/>
        <v>200047.79084396228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200047.79084396228</v>
      </c>
      <c r="E115" s="4">
        <f t="shared" si="9"/>
        <v>833.53246184984289</v>
      </c>
      <c r="F115" s="4">
        <f t="shared" si="6"/>
        <v>1165.467538150157</v>
      </c>
      <c r="G115" s="78">
        <f t="shared" si="7"/>
        <v>1999</v>
      </c>
      <c r="H115" s="4"/>
      <c r="I115" s="2"/>
      <c r="J115" s="13">
        <f t="shared" si="8"/>
        <v>198882.32330581214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198882.32330581214</v>
      </c>
      <c r="E116" s="4">
        <f t="shared" si="9"/>
        <v>828.67634710755067</v>
      </c>
      <c r="F116" s="4">
        <f t="shared" si="6"/>
        <v>1170.3236528924494</v>
      </c>
      <c r="G116" s="78">
        <f t="shared" si="7"/>
        <v>1999</v>
      </c>
      <c r="H116" s="4"/>
      <c r="I116" s="2"/>
      <c r="J116" s="13">
        <f t="shared" si="8"/>
        <v>197711.99965291968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197711.99965291968</v>
      </c>
      <c r="E117" s="4">
        <f t="shared" si="9"/>
        <v>823.7999985538321</v>
      </c>
      <c r="F117" s="4">
        <f t="shared" si="6"/>
        <v>1175.2000014461678</v>
      </c>
      <c r="G117" s="78">
        <f t="shared" si="7"/>
        <v>1999</v>
      </c>
      <c r="H117" s="4"/>
      <c r="I117" s="2"/>
      <c r="J117" s="13">
        <f t="shared" si="8"/>
        <v>196536.7996514735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196536.7996514735</v>
      </c>
      <c r="E118" s="4">
        <f t="shared" si="9"/>
        <v>818.90333188113971</v>
      </c>
      <c r="F118" s="4">
        <f t="shared" si="6"/>
        <v>1180.0966681188602</v>
      </c>
      <c r="G118" s="78">
        <f t="shared" si="7"/>
        <v>1999</v>
      </c>
      <c r="H118" s="4"/>
      <c r="I118" s="2"/>
      <c r="J118" s="13">
        <f t="shared" si="8"/>
        <v>195356.70298335463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195356.70298335463</v>
      </c>
      <c r="E119" s="4">
        <f t="shared" si="9"/>
        <v>813.98626243064427</v>
      </c>
      <c r="F119" s="4">
        <f t="shared" si="6"/>
        <v>1185.0137375693557</v>
      </c>
      <c r="G119" s="78">
        <f t="shared" si="7"/>
        <v>1999</v>
      </c>
      <c r="H119" s="4"/>
      <c r="I119" s="2"/>
      <c r="J119" s="13">
        <f t="shared" si="8"/>
        <v>194171.68924578527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194171.68924578527</v>
      </c>
      <c r="E120" s="4">
        <f t="shared" si="9"/>
        <v>809.04870519077201</v>
      </c>
      <c r="F120" s="4">
        <f t="shared" si="6"/>
        <v>1189.9512948092279</v>
      </c>
      <c r="G120" s="78">
        <f t="shared" si="7"/>
        <v>1999</v>
      </c>
      <c r="H120" s="4"/>
      <c r="I120" s="2"/>
      <c r="J120" s="13">
        <f t="shared" si="8"/>
        <v>192981.73795097604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192981.73795097604</v>
      </c>
      <c r="E121" s="4">
        <f t="shared" si="9"/>
        <v>804.09057479573357</v>
      </c>
      <c r="F121" s="4">
        <f t="shared" si="6"/>
        <v>1194.9094252042664</v>
      </c>
      <c r="G121" s="78">
        <f t="shared" si="7"/>
        <v>1999</v>
      </c>
      <c r="H121" s="4"/>
      <c r="I121" s="2"/>
      <c r="J121" s="13">
        <f t="shared" si="8"/>
        <v>191786.82852577177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191786.82852577177</v>
      </c>
      <c r="E122" s="4">
        <f t="shared" si="9"/>
        <v>799.11178552404908</v>
      </c>
      <c r="F122" s="4">
        <f t="shared" si="6"/>
        <v>1199.8882144759509</v>
      </c>
      <c r="G122" s="78">
        <f t="shared" si="7"/>
        <v>1999</v>
      </c>
      <c r="H122" s="4"/>
      <c r="I122" s="2"/>
      <c r="J122" s="13">
        <f t="shared" si="8"/>
        <v>190586.94031129582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190586.94031129582</v>
      </c>
      <c r="E123" s="4">
        <f t="shared" si="9"/>
        <v>794.112251297066</v>
      </c>
      <c r="F123" s="4">
        <f t="shared" si="6"/>
        <v>1204.887748702934</v>
      </c>
      <c r="G123" s="78">
        <f t="shared" si="7"/>
        <v>1999</v>
      </c>
      <c r="H123" s="4"/>
      <c r="I123" s="2"/>
      <c r="J123" s="13">
        <f t="shared" si="8"/>
        <v>189382.0525625929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189382.0525625929</v>
      </c>
      <c r="E124" s="4">
        <f t="shared" si="9"/>
        <v>789.09188567747049</v>
      </c>
      <c r="F124" s="4">
        <f t="shared" si="6"/>
        <v>1209.9081143225294</v>
      </c>
      <c r="G124" s="78">
        <f t="shared" si="7"/>
        <v>1999</v>
      </c>
      <c r="H124" s="4"/>
      <c r="I124" s="2"/>
      <c r="J124" s="13">
        <f t="shared" si="8"/>
        <v>188172.14444827038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188172.14444827038</v>
      </c>
      <c r="E125" s="4">
        <f t="shared" si="9"/>
        <v>784.05060186779326</v>
      </c>
      <c r="F125" s="4">
        <f t="shared" si="6"/>
        <v>1214.9493981322066</v>
      </c>
      <c r="G125" s="78">
        <f t="shared" si="7"/>
        <v>1999</v>
      </c>
      <c r="H125" s="4"/>
      <c r="I125" s="2"/>
      <c r="J125" s="13">
        <f t="shared" si="8"/>
        <v>186957.19505013817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186957.19505013817</v>
      </c>
      <c r="E126" s="4">
        <f t="shared" si="9"/>
        <v>778.98831270890912</v>
      </c>
      <c r="F126" s="4">
        <f t="shared" si="6"/>
        <v>1220.0116872910908</v>
      </c>
      <c r="G126" s="78">
        <f t="shared" si="7"/>
        <v>1999</v>
      </c>
      <c r="H126" s="4"/>
      <c r="I126" s="2"/>
      <c r="J126" s="13">
        <f t="shared" si="8"/>
        <v>185737.18336284708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185737.18336284708</v>
      </c>
      <c r="E127" s="4">
        <f t="shared" si="9"/>
        <v>773.90493067852958</v>
      </c>
      <c r="F127" s="4">
        <f t="shared" si="6"/>
        <v>1225.0950693214704</v>
      </c>
      <c r="G127" s="78">
        <f t="shared" si="7"/>
        <v>1999</v>
      </c>
      <c r="H127" s="4"/>
      <c r="I127" s="2"/>
      <c r="J127" s="13">
        <f t="shared" si="8"/>
        <v>184512.08829352559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184512.08829352559</v>
      </c>
      <c r="E128" s="4">
        <f t="shared" si="9"/>
        <v>768.80036788968994</v>
      </c>
      <c r="F128" s="4">
        <f t="shared" si="6"/>
        <v>1230.1996321103102</v>
      </c>
      <c r="G128" s="78">
        <f t="shared" si="7"/>
        <v>1999</v>
      </c>
      <c r="H128" s="4"/>
      <c r="I128" s="2"/>
      <c r="J128" s="13">
        <f t="shared" si="8"/>
        <v>183281.88866141529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183281.88866141529</v>
      </c>
      <c r="E129" s="4">
        <f t="shared" si="9"/>
        <v>763.6745360892304</v>
      </c>
      <c r="F129" s="4">
        <f t="shared" si="6"/>
        <v>2469.9254639107694</v>
      </c>
      <c r="G129" s="78">
        <v>3233.6</v>
      </c>
      <c r="H129" s="4"/>
      <c r="I129" s="2"/>
      <c r="J129" s="13">
        <f t="shared" si="8"/>
        <v>180811.96319750452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I5:J5"/>
    <mergeCell ref="G1:H1"/>
    <mergeCell ref="I1:J1"/>
    <mergeCell ref="L1:Q7"/>
    <mergeCell ref="G2:H2"/>
    <mergeCell ref="I2:J2"/>
    <mergeCell ref="G3:H3"/>
    <mergeCell ref="I3:J3"/>
    <mergeCell ref="G4:H4"/>
    <mergeCell ref="I4:J4"/>
    <mergeCell ref="G5:H5"/>
  </mergeCells>
  <pageMargins left="0.33" right="0.38" top="0.33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253E5-2264-FC4E-9635-D27B0820640D}">
  <sheetPr>
    <tabColor theme="2" tint="-0.749992370372631"/>
  </sheetPr>
  <dimension ref="A1:Q297"/>
  <sheetViews>
    <sheetView zoomScaleNormal="100" workbookViewId="0">
      <pane xSplit="3" ySplit="8" topLeftCell="D9" activePane="bottomRight" state="frozen"/>
      <selection pane="topRight" activeCell="E1" sqref="E1"/>
      <selection pane="bottomLeft" activeCell="A6" sqref="A6"/>
      <selection pane="bottomRight" activeCell="G11" sqref="G11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8.83203125" style="6"/>
    <col min="13" max="13" width="8.83203125" style="29"/>
  </cols>
  <sheetData>
    <row r="1" spans="1:17" x14ac:dyDescent="0.2">
      <c r="B1" s="7" t="s">
        <v>18</v>
      </c>
      <c r="D1" s="39" t="s">
        <v>61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63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62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10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0.05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275688.2346188323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0.05</v>
      </c>
      <c r="J9" s="42">
        <v>150000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150000</v>
      </c>
      <c r="E10" s="4">
        <f>+D10*$I$9/12</f>
        <v>625</v>
      </c>
      <c r="F10" s="4">
        <f>G10-E10</f>
        <v>1770</v>
      </c>
      <c r="G10" s="78">
        <v>2395</v>
      </c>
      <c r="H10" s="4"/>
      <c r="I10" s="2"/>
      <c r="J10" s="13">
        <f>+D10+E10-G10-H10</f>
        <v>148230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4" si="0">+J10</f>
        <v>148230</v>
      </c>
      <c r="E11" s="4">
        <f>+D11*$I$9/12</f>
        <v>617.625</v>
      </c>
      <c r="F11" s="4">
        <f t="shared" ref="F11:F74" si="1">G11-E11</f>
        <v>1777.375</v>
      </c>
      <c r="G11" s="78">
        <f t="shared" ref="G11:G74" si="2">+G10</f>
        <v>2395</v>
      </c>
      <c r="H11" s="4"/>
      <c r="I11" s="2"/>
      <c r="J11" s="13">
        <f t="shared" ref="J11:J74" si="3">+D11+E11-G11-H11</f>
        <v>146452.625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146452.625</v>
      </c>
      <c r="E12" s="4">
        <f>+D12*$I$9/12</f>
        <v>610.21927083333333</v>
      </c>
      <c r="F12" s="4">
        <f t="shared" si="1"/>
        <v>1784.7807291666668</v>
      </c>
      <c r="G12" s="78">
        <f t="shared" si="2"/>
        <v>2395</v>
      </c>
      <c r="H12" s="4"/>
      <c r="I12" s="2"/>
      <c r="J12" s="13">
        <f>+D12+E12-G12-H12</f>
        <v>144667.84427083333</v>
      </c>
      <c r="K12" s="12"/>
      <c r="M12" s="30">
        <f>INDEX(B8:M108,MATCH(5,A8:A108,0),MATCH("End Balance",B8:M8,0))</f>
        <v>141075.94206760885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144667.84427083333</v>
      </c>
      <c r="E13" s="4">
        <f t="shared" ref="E13:E76" si="4">+D13*$I$9/12</f>
        <v>602.78268446180562</v>
      </c>
      <c r="F13" s="4">
        <f t="shared" si="1"/>
        <v>1792.2173155381943</v>
      </c>
      <c r="G13" s="78">
        <f t="shared" si="2"/>
        <v>2395</v>
      </c>
      <c r="H13" s="4"/>
      <c r="I13" s="2"/>
      <c r="J13" s="13">
        <f t="shared" si="3"/>
        <v>142875.62695529513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142875.62695529513</v>
      </c>
      <c r="E14" s="4">
        <f t="shared" si="4"/>
        <v>595.31511231372974</v>
      </c>
      <c r="F14" s="4">
        <f t="shared" si="1"/>
        <v>1799.6848876862703</v>
      </c>
      <c r="G14" s="78">
        <f t="shared" si="2"/>
        <v>2395</v>
      </c>
      <c r="H14" s="4"/>
      <c r="I14" s="2"/>
      <c r="J14" s="13">
        <f t="shared" si="3"/>
        <v>141075.94206760885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141075.94206760885</v>
      </c>
      <c r="E15" s="4">
        <f t="shared" si="4"/>
        <v>587.81642528170357</v>
      </c>
      <c r="F15" s="4">
        <f t="shared" si="1"/>
        <v>1807.1835747182963</v>
      </c>
      <c r="G15" s="78">
        <f t="shared" si="2"/>
        <v>2395</v>
      </c>
      <c r="H15" s="4"/>
      <c r="I15" s="2"/>
      <c r="J15" s="13">
        <f t="shared" si="3"/>
        <v>139268.75849289054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139268.75849289054</v>
      </c>
      <c r="E16" s="4">
        <f t="shared" si="4"/>
        <v>580.28649372037728</v>
      </c>
      <c r="F16" s="4">
        <f t="shared" si="1"/>
        <v>1814.7135062796228</v>
      </c>
      <c r="G16" s="78">
        <f t="shared" si="2"/>
        <v>2395</v>
      </c>
      <c r="H16" s="4"/>
      <c r="I16" s="2"/>
      <c r="J16" s="13">
        <f t="shared" si="3"/>
        <v>137454.04498661091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137454.04498661091</v>
      </c>
      <c r="E17" s="4">
        <f t="shared" si="4"/>
        <v>572.72518744421211</v>
      </c>
      <c r="F17" s="4">
        <f t="shared" si="1"/>
        <v>1822.2748125557878</v>
      </c>
      <c r="G17" s="78">
        <f t="shared" si="2"/>
        <v>2395</v>
      </c>
      <c r="H17" s="4"/>
      <c r="I17" s="2"/>
      <c r="J17" s="13">
        <f t="shared" si="3"/>
        <v>135631.77017405513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135631.77017405513</v>
      </c>
      <c r="E18" s="4">
        <f t="shared" si="4"/>
        <v>565.13237572522974</v>
      </c>
      <c r="F18" s="4">
        <f t="shared" si="1"/>
        <v>1829.8676242747702</v>
      </c>
      <c r="G18" s="78">
        <f t="shared" si="2"/>
        <v>2395</v>
      </c>
      <c r="H18" s="4"/>
      <c r="I18" s="2"/>
      <c r="J18" s="13">
        <f t="shared" si="3"/>
        <v>133801.90254978035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133801.90254978035</v>
      </c>
      <c r="E19" s="4">
        <f t="shared" si="4"/>
        <v>557.50792729075147</v>
      </c>
      <c r="F19" s="4">
        <f t="shared" si="1"/>
        <v>1837.4920727092485</v>
      </c>
      <c r="G19" s="78">
        <f t="shared" si="2"/>
        <v>2395</v>
      </c>
      <c r="H19" s="4"/>
      <c r="I19" s="2"/>
      <c r="J19" s="13">
        <f t="shared" si="3"/>
        <v>131964.4104770711</v>
      </c>
      <c r="K19" s="12"/>
      <c r="M19" s="30" t="s">
        <v>40</v>
      </c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131964.4104770711</v>
      </c>
      <c r="E20" s="4">
        <f t="shared" si="4"/>
        <v>549.85171032112964</v>
      </c>
      <c r="F20" s="4">
        <f t="shared" si="1"/>
        <v>1845.1482896788702</v>
      </c>
      <c r="G20" s="78">
        <f t="shared" si="2"/>
        <v>2395</v>
      </c>
      <c r="H20" s="4"/>
      <c r="I20" s="2"/>
      <c r="J20" s="13">
        <f t="shared" si="3"/>
        <v>130119.26218739222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130119.26218739222</v>
      </c>
      <c r="E21" s="4">
        <f t="shared" si="4"/>
        <v>542.16359244746764</v>
      </c>
      <c r="F21" s="4">
        <f t="shared" si="1"/>
        <v>1852.8364075525324</v>
      </c>
      <c r="G21" s="78">
        <f t="shared" si="2"/>
        <v>2395</v>
      </c>
      <c r="H21" s="4"/>
      <c r="I21" s="2"/>
      <c r="J21" s="13">
        <f t="shared" si="3"/>
        <v>128266.42577983969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128266.42577983969</v>
      </c>
      <c r="E22" s="4">
        <f t="shared" si="4"/>
        <v>534.44344074933213</v>
      </c>
      <c r="F22" s="4">
        <f t="shared" si="1"/>
        <v>1860.5565592506678</v>
      </c>
      <c r="G22" s="78">
        <f t="shared" si="2"/>
        <v>2395</v>
      </c>
      <c r="H22" s="4"/>
      <c r="I22" s="2"/>
      <c r="J22" s="13">
        <f t="shared" si="3"/>
        <v>126405.86922058903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126405.86922058903</v>
      </c>
      <c r="E23" s="4">
        <f t="shared" si="4"/>
        <v>526.69112175245425</v>
      </c>
      <c r="F23" s="4">
        <f t="shared" si="1"/>
        <v>1868.3088782475456</v>
      </c>
      <c r="G23" s="78">
        <f t="shared" si="2"/>
        <v>2395</v>
      </c>
      <c r="H23" s="4"/>
      <c r="I23" s="2"/>
      <c r="J23" s="13">
        <f t="shared" si="3"/>
        <v>124537.56034234149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124537.56034234149</v>
      </c>
      <c r="E24" s="4">
        <f t="shared" si="4"/>
        <v>518.90650142642289</v>
      </c>
      <c r="F24" s="4">
        <f t="shared" si="1"/>
        <v>1876.0934985735771</v>
      </c>
      <c r="G24" s="78">
        <f t="shared" si="2"/>
        <v>2395</v>
      </c>
      <c r="H24" s="4"/>
      <c r="I24" s="2"/>
      <c r="J24" s="13">
        <f t="shared" si="3"/>
        <v>122661.46684376791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122661.46684376791</v>
      </c>
      <c r="E25" s="4">
        <f t="shared" si="4"/>
        <v>511.08944518236632</v>
      </c>
      <c r="F25" s="4">
        <f t="shared" si="1"/>
        <v>1883.9105548176337</v>
      </c>
      <c r="G25" s="78">
        <f t="shared" si="2"/>
        <v>2395</v>
      </c>
      <c r="H25" s="4"/>
      <c r="I25" s="2"/>
      <c r="J25" s="13">
        <f t="shared" si="3"/>
        <v>120777.55628895028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120777.55628895028</v>
      </c>
      <c r="E26" s="4">
        <f t="shared" si="4"/>
        <v>503.23981787062621</v>
      </c>
      <c r="F26" s="4">
        <f t="shared" si="1"/>
        <v>1891.7601821293738</v>
      </c>
      <c r="G26" s="78">
        <f t="shared" si="2"/>
        <v>2395</v>
      </c>
      <c r="H26" s="4"/>
      <c r="I26" s="2"/>
      <c r="J26" s="13">
        <f t="shared" si="3"/>
        <v>118885.7961068209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118885.7961068209</v>
      </c>
      <c r="E27" s="4">
        <f t="shared" si="4"/>
        <v>495.35748377842043</v>
      </c>
      <c r="F27" s="4">
        <f t="shared" si="1"/>
        <v>1899.6425162215796</v>
      </c>
      <c r="G27" s="78">
        <f t="shared" si="2"/>
        <v>2395</v>
      </c>
      <c r="H27" s="4"/>
      <c r="I27" s="2"/>
      <c r="J27" s="13">
        <f t="shared" si="3"/>
        <v>116986.15359059932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116986.15359059932</v>
      </c>
      <c r="E28" s="4">
        <f t="shared" si="4"/>
        <v>487.4423066274972</v>
      </c>
      <c r="F28" s="4">
        <f t="shared" si="1"/>
        <v>1907.5576933725029</v>
      </c>
      <c r="G28" s="78">
        <f t="shared" si="2"/>
        <v>2395</v>
      </c>
      <c r="H28" s="4"/>
      <c r="I28" s="2"/>
      <c r="J28" s="13">
        <f t="shared" si="3"/>
        <v>115078.59589722681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115078.59589722681</v>
      </c>
      <c r="E29" s="4">
        <f t="shared" si="4"/>
        <v>479.49414957177845</v>
      </c>
      <c r="F29" s="4">
        <f t="shared" si="1"/>
        <v>1915.5058504282215</v>
      </c>
      <c r="G29" s="78">
        <f t="shared" si="2"/>
        <v>2395</v>
      </c>
      <c r="H29" s="4"/>
      <c r="I29" s="2"/>
      <c r="J29" s="13">
        <f t="shared" si="3"/>
        <v>113163.09004679859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113163.09004679859</v>
      </c>
      <c r="E30" s="4">
        <f t="shared" si="4"/>
        <v>471.51287519499419</v>
      </c>
      <c r="F30" s="4">
        <f t="shared" si="1"/>
        <v>1923.4871248050058</v>
      </c>
      <c r="G30" s="78">
        <f t="shared" si="2"/>
        <v>2395</v>
      </c>
      <c r="H30" s="4"/>
      <c r="I30" s="2"/>
      <c r="J30" s="13">
        <f t="shared" si="3"/>
        <v>111239.60292199359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111239.60292199359</v>
      </c>
      <c r="E31" s="4">
        <f t="shared" si="4"/>
        <v>463.49834550830661</v>
      </c>
      <c r="F31" s="4">
        <f t="shared" si="1"/>
        <v>1931.5016544916934</v>
      </c>
      <c r="G31" s="78">
        <f t="shared" si="2"/>
        <v>2395</v>
      </c>
      <c r="H31" s="4"/>
      <c r="I31" s="2"/>
      <c r="J31" s="13">
        <f t="shared" si="3"/>
        <v>109308.1012675019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109308.1012675019</v>
      </c>
      <c r="E32" s="4">
        <f t="shared" si="4"/>
        <v>455.45042194792467</v>
      </c>
      <c r="F32" s="4">
        <f t="shared" si="1"/>
        <v>1939.5495780520753</v>
      </c>
      <c r="G32" s="78">
        <f t="shared" si="2"/>
        <v>2395</v>
      </c>
      <c r="H32" s="4"/>
      <c r="I32" s="2"/>
      <c r="J32" s="13">
        <f t="shared" si="3"/>
        <v>107368.55168944983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107368.55168944983</v>
      </c>
      <c r="E33" s="4">
        <f t="shared" si="4"/>
        <v>447.36896537270763</v>
      </c>
      <c r="F33" s="4">
        <f t="shared" si="1"/>
        <v>1947.6310346272924</v>
      </c>
      <c r="G33" s="78">
        <f t="shared" si="2"/>
        <v>2395</v>
      </c>
      <c r="H33" s="4"/>
      <c r="I33" s="2"/>
      <c r="J33" s="13">
        <f t="shared" si="3"/>
        <v>105420.92065482253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105420.92065482253</v>
      </c>
      <c r="E34" s="4">
        <f t="shared" si="4"/>
        <v>439.25383606176064</v>
      </c>
      <c r="F34" s="4">
        <f t="shared" si="1"/>
        <v>1955.7461639382393</v>
      </c>
      <c r="G34" s="78">
        <f t="shared" si="2"/>
        <v>2395</v>
      </c>
      <c r="H34" s="4"/>
      <c r="I34" s="2"/>
      <c r="J34" s="13">
        <f t="shared" si="3"/>
        <v>103465.1744908843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103465.1744908843</v>
      </c>
      <c r="E35" s="4">
        <f t="shared" si="4"/>
        <v>431.10489371201794</v>
      </c>
      <c r="F35" s="4">
        <f t="shared" si="1"/>
        <v>1963.8951062879821</v>
      </c>
      <c r="G35" s="78">
        <f t="shared" si="2"/>
        <v>2395</v>
      </c>
      <c r="H35" s="4"/>
      <c r="I35" s="2"/>
      <c r="J35" s="13">
        <f t="shared" si="3"/>
        <v>101501.27938459632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101501.27938459632</v>
      </c>
      <c r="E36" s="4">
        <f t="shared" si="4"/>
        <v>422.92199743581801</v>
      </c>
      <c r="F36" s="4">
        <f t="shared" si="1"/>
        <v>1972.078002564182</v>
      </c>
      <c r="G36" s="78">
        <f t="shared" si="2"/>
        <v>2395</v>
      </c>
      <c r="H36" s="4"/>
      <c r="I36" s="2"/>
      <c r="J36" s="13">
        <f t="shared" si="3"/>
        <v>99529.20138203213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99529.20138203213</v>
      </c>
      <c r="E37" s="4">
        <f t="shared" si="4"/>
        <v>414.70500575846722</v>
      </c>
      <c r="F37" s="4">
        <f t="shared" si="1"/>
        <v>1980.2949942415328</v>
      </c>
      <c r="G37" s="78">
        <f t="shared" si="2"/>
        <v>2395</v>
      </c>
      <c r="H37" s="4"/>
      <c r="I37" s="2"/>
      <c r="J37" s="13">
        <f t="shared" si="3"/>
        <v>97548.906387790601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97548.906387790601</v>
      </c>
      <c r="E38" s="4">
        <f t="shared" si="4"/>
        <v>406.4537766157942</v>
      </c>
      <c r="F38" s="4">
        <f t="shared" si="1"/>
        <v>1988.5462233842059</v>
      </c>
      <c r="G38" s="78">
        <f t="shared" si="2"/>
        <v>2395</v>
      </c>
      <c r="H38" s="4"/>
      <c r="I38" s="2"/>
      <c r="J38" s="13">
        <f t="shared" si="3"/>
        <v>95560.360164406389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95560.360164406389</v>
      </c>
      <c r="E39" s="4">
        <f t="shared" si="4"/>
        <v>398.16816735169328</v>
      </c>
      <c r="F39" s="4">
        <f t="shared" si="1"/>
        <v>1996.8318326483068</v>
      </c>
      <c r="G39" s="78">
        <f t="shared" si="2"/>
        <v>2395</v>
      </c>
      <c r="H39" s="4"/>
      <c r="I39" s="2"/>
      <c r="J39" s="13">
        <f t="shared" si="3"/>
        <v>93563.528331758076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93563.528331758076</v>
      </c>
      <c r="E40" s="4">
        <f t="shared" si="4"/>
        <v>389.84803471565868</v>
      </c>
      <c r="F40" s="4">
        <f t="shared" si="1"/>
        <v>2005.1519652843413</v>
      </c>
      <c r="G40" s="78">
        <f t="shared" si="2"/>
        <v>2395</v>
      </c>
      <c r="H40" s="4"/>
      <c r="I40" s="2"/>
      <c r="J40" s="13">
        <f t="shared" si="3"/>
        <v>91558.376366473734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91558.376366473734</v>
      </c>
      <c r="E41" s="4">
        <f t="shared" si="4"/>
        <v>381.49323486030721</v>
      </c>
      <c r="F41" s="4">
        <f t="shared" si="1"/>
        <v>2013.5067651396928</v>
      </c>
      <c r="G41" s="78">
        <f t="shared" si="2"/>
        <v>2395</v>
      </c>
      <c r="H41" s="4"/>
      <c r="I41" s="2"/>
      <c r="J41" s="13">
        <f t="shared" si="3"/>
        <v>89544.869601334038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89544.869601334038</v>
      </c>
      <c r="E42" s="4">
        <f t="shared" si="4"/>
        <v>373.10362333889185</v>
      </c>
      <c r="F42" s="4">
        <f t="shared" si="1"/>
        <v>2021.8963766611082</v>
      </c>
      <c r="G42" s="78">
        <f t="shared" si="2"/>
        <v>2395</v>
      </c>
      <c r="H42" s="4"/>
      <c r="I42" s="2"/>
      <c r="J42" s="13">
        <f t="shared" si="3"/>
        <v>87522.973224672925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87522.973224672925</v>
      </c>
      <c r="E43" s="4">
        <f t="shared" si="4"/>
        <v>364.67905510280389</v>
      </c>
      <c r="F43" s="4">
        <f t="shared" si="1"/>
        <v>2030.3209448971961</v>
      </c>
      <c r="G43" s="78">
        <f t="shared" si="2"/>
        <v>2395</v>
      </c>
      <c r="H43" s="4"/>
      <c r="I43" s="2"/>
      <c r="J43" s="13">
        <f t="shared" si="3"/>
        <v>85492.652279775735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85492.652279775735</v>
      </c>
      <c r="E44" s="4">
        <f t="shared" si="4"/>
        <v>356.2193844990656</v>
      </c>
      <c r="F44" s="4">
        <f t="shared" si="1"/>
        <v>2038.7806155009343</v>
      </c>
      <c r="G44" s="78">
        <f t="shared" si="2"/>
        <v>2395</v>
      </c>
      <c r="H44" s="4"/>
      <c r="I44" s="2"/>
      <c r="J44" s="13">
        <f t="shared" si="3"/>
        <v>83453.871664274804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83453.871664274804</v>
      </c>
      <c r="E45" s="4">
        <f t="shared" si="4"/>
        <v>347.72446526781169</v>
      </c>
      <c r="F45" s="4">
        <f t="shared" si="1"/>
        <v>2047.2755347321884</v>
      </c>
      <c r="G45" s="78">
        <f t="shared" si="2"/>
        <v>2395</v>
      </c>
      <c r="H45" s="4"/>
      <c r="I45" s="2"/>
      <c r="J45" s="13">
        <f t="shared" si="3"/>
        <v>81406.59612954261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81406.59612954261</v>
      </c>
      <c r="E46" s="4">
        <f t="shared" si="4"/>
        <v>339.19415053976087</v>
      </c>
      <c r="F46" s="4">
        <f t="shared" si="1"/>
        <v>2055.8058494602392</v>
      </c>
      <c r="G46" s="78">
        <f t="shared" si="2"/>
        <v>2395</v>
      </c>
      <c r="H46" s="4"/>
      <c r="I46" s="2"/>
      <c r="J46" s="13">
        <f t="shared" si="3"/>
        <v>79350.790280082365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79350.790280082365</v>
      </c>
      <c r="E47" s="4">
        <f t="shared" si="4"/>
        <v>330.62829283367654</v>
      </c>
      <c r="F47" s="4">
        <f t="shared" si="1"/>
        <v>2064.3717071663236</v>
      </c>
      <c r="G47" s="78">
        <f t="shared" si="2"/>
        <v>2395</v>
      </c>
      <c r="H47" s="4"/>
      <c r="I47" s="2"/>
      <c r="J47" s="13">
        <f t="shared" si="3"/>
        <v>77286.418572916038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77286.418572916038</v>
      </c>
      <c r="E48" s="4">
        <f t="shared" si="4"/>
        <v>322.02674405381686</v>
      </c>
      <c r="F48" s="4">
        <f t="shared" si="1"/>
        <v>2072.9732559461831</v>
      </c>
      <c r="G48" s="78">
        <f t="shared" si="2"/>
        <v>2395</v>
      </c>
      <c r="H48" s="4"/>
      <c r="I48" s="2"/>
      <c r="J48" s="13">
        <f t="shared" si="3"/>
        <v>75213.445316969854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75213.445316969854</v>
      </c>
      <c r="E49" s="4">
        <f t="shared" si="4"/>
        <v>313.38935548737442</v>
      </c>
      <c r="F49" s="4">
        <f t="shared" si="1"/>
        <v>2081.6106445126256</v>
      </c>
      <c r="G49" s="78">
        <f t="shared" si="2"/>
        <v>2395</v>
      </c>
      <c r="H49" s="4"/>
      <c r="I49" s="2"/>
      <c r="J49" s="13">
        <f t="shared" si="3"/>
        <v>73131.834672457233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73131.834672457233</v>
      </c>
      <c r="E50" s="4">
        <f t="shared" si="4"/>
        <v>304.71597780190513</v>
      </c>
      <c r="F50" s="4">
        <f t="shared" si="1"/>
        <v>2090.284022198095</v>
      </c>
      <c r="G50" s="78">
        <f t="shared" si="2"/>
        <v>2395</v>
      </c>
      <c r="H50" s="4"/>
      <c r="I50" s="2"/>
      <c r="J50" s="13">
        <f t="shared" si="3"/>
        <v>71041.550650259145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71041.550650259145</v>
      </c>
      <c r="E51" s="4">
        <f t="shared" si="4"/>
        <v>296.00646104274648</v>
      </c>
      <c r="F51" s="4">
        <f t="shared" si="1"/>
        <v>2098.9935389572533</v>
      </c>
      <c r="G51" s="78">
        <f t="shared" si="2"/>
        <v>2395</v>
      </c>
      <c r="H51" s="4"/>
      <c r="I51" s="2"/>
      <c r="J51" s="13">
        <f t="shared" si="3"/>
        <v>68942.557111301896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68942.557111301896</v>
      </c>
      <c r="E52" s="4">
        <f t="shared" si="4"/>
        <v>287.2606546304246</v>
      </c>
      <c r="F52" s="4">
        <f t="shared" si="1"/>
        <v>2107.7393453695754</v>
      </c>
      <c r="G52" s="78">
        <f t="shared" si="2"/>
        <v>2395</v>
      </c>
      <c r="H52" s="4"/>
      <c r="I52" s="2"/>
      <c r="J52" s="13">
        <f t="shared" si="3"/>
        <v>66834.817765932326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66834.817765932326</v>
      </c>
      <c r="E53" s="4">
        <f t="shared" si="4"/>
        <v>278.47840735805136</v>
      </c>
      <c r="F53" s="4">
        <f t="shared" si="1"/>
        <v>2116.5215926419487</v>
      </c>
      <c r="G53" s="78">
        <f t="shared" si="2"/>
        <v>2395</v>
      </c>
      <c r="H53" s="4"/>
      <c r="I53" s="2"/>
      <c r="J53" s="13">
        <f t="shared" si="3"/>
        <v>64718.296173290379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64718.296173290379</v>
      </c>
      <c r="E54" s="4">
        <f t="shared" si="4"/>
        <v>269.65956738870995</v>
      </c>
      <c r="F54" s="4">
        <f t="shared" si="1"/>
        <v>2125.34043261129</v>
      </c>
      <c r="G54" s="78">
        <f t="shared" si="2"/>
        <v>2395</v>
      </c>
      <c r="H54" s="4"/>
      <c r="I54" s="2"/>
      <c r="J54" s="13">
        <f t="shared" si="3"/>
        <v>62592.955740679092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62592.955740679092</v>
      </c>
      <c r="E55" s="4">
        <f t="shared" si="4"/>
        <v>260.8039822528296</v>
      </c>
      <c r="F55" s="4">
        <f t="shared" si="1"/>
        <v>2134.1960177471706</v>
      </c>
      <c r="G55" s="78">
        <f t="shared" si="2"/>
        <v>2395</v>
      </c>
      <c r="H55" s="4"/>
      <c r="I55" s="2"/>
      <c r="J55" s="13">
        <f t="shared" si="3"/>
        <v>60458.759722931922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60458.759722931922</v>
      </c>
      <c r="E56" s="4">
        <f t="shared" si="4"/>
        <v>251.91149884554969</v>
      </c>
      <c r="F56" s="4">
        <f t="shared" si="1"/>
        <v>2143.0885011544501</v>
      </c>
      <c r="G56" s="78">
        <f t="shared" si="2"/>
        <v>2395</v>
      </c>
      <c r="H56" s="4"/>
      <c r="I56" s="2"/>
      <c r="J56" s="13">
        <f t="shared" si="3"/>
        <v>58315.671221777469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58315.671221777469</v>
      </c>
      <c r="E57" s="4">
        <f t="shared" si="4"/>
        <v>242.9819634240728</v>
      </c>
      <c r="F57" s="4">
        <f t="shared" si="1"/>
        <v>2152.018036575927</v>
      </c>
      <c r="G57" s="78">
        <f t="shared" si="2"/>
        <v>2395</v>
      </c>
      <c r="H57" s="4"/>
      <c r="I57" s="2"/>
      <c r="J57" s="13">
        <f t="shared" si="3"/>
        <v>56163.65318520154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56163.65318520154</v>
      </c>
      <c r="E58" s="4">
        <f t="shared" si="4"/>
        <v>234.01522160500645</v>
      </c>
      <c r="F58" s="4">
        <f t="shared" si="1"/>
        <v>2160.9847783949936</v>
      </c>
      <c r="G58" s="78">
        <f t="shared" si="2"/>
        <v>2395</v>
      </c>
      <c r="H58" s="4"/>
      <c r="I58" s="2"/>
      <c r="J58" s="13">
        <f t="shared" si="3"/>
        <v>54002.668406806544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54002.668406806544</v>
      </c>
      <c r="E59" s="4">
        <f t="shared" si="4"/>
        <v>225.01111836169397</v>
      </c>
      <c r="F59" s="4">
        <f t="shared" si="1"/>
        <v>2169.9888816383059</v>
      </c>
      <c r="G59" s="78">
        <f t="shared" si="2"/>
        <v>2395</v>
      </c>
      <c r="H59" s="4"/>
      <c r="I59" s="2"/>
      <c r="J59" s="13">
        <f t="shared" si="3"/>
        <v>51832.679525168242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51832.679525168242</v>
      </c>
      <c r="E60" s="4">
        <f t="shared" si="4"/>
        <v>215.96949802153435</v>
      </c>
      <c r="F60" s="4">
        <f t="shared" si="1"/>
        <v>2179.0305019784655</v>
      </c>
      <c r="G60" s="78">
        <f t="shared" si="2"/>
        <v>2395</v>
      </c>
      <c r="H60" s="4"/>
      <c r="I60" s="2"/>
      <c r="J60" s="13">
        <f t="shared" si="3"/>
        <v>49653.649023189777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49653.649023189777</v>
      </c>
      <c r="E61" s="4">
        <f t="shared" si="4"/>
        <v>206.89020426329077</v>
      </c>
      <c r="F61" s="4">
        <f t="shared" si="1"/>
        <v>2188.1097957367092</v>
      </c>
      <c r="G61" s="78">
        <f t="shared" si="2"/>
        <v>2395</v>
      </c>
      <c r="H61" s="4"/>
      <c r="I61" s="2"/>
      <c r="J61" s="13">
        <f t="shared" si="3"/>
        <v>47465.539227453068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47465.539227453068</v>
      </c>
      <c r="E62" s="4">
        <f t="shared" si="4"/>
        <v>197.7730801143878</v>
      </c>
      <c r="F62" s="4">
        <f t="shared" si="1"/>
        <v>2197.226919885612</v>
      </c>
      <c r="G62" s="78">
        <f t="shared" si="2"/>
        <v>2395</v>
      </c>
      <c r="H62" s="4"/>
      <c r="I62" s="2"/>
      <c r="J62" s="13">
        <f t="shared" si="3"/>
        <v>45268.312307567452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45268.312307567452</v>
      </c>
      <c r="E63" s="4">
        <f t="shared" si="4"/>
        <v>188.61796794819773</v>
      </c>
      <c r="F63" s="4">
        <f t="shared" si="1"/>
        <v>2206.3820320518021</v>
      </c>
      <c r="G63" s="78">
        <f t="shared" si="2"/>
        <v>2395</v>
      </c>
      <c r="H63" s="4"/>
      <c r="I63" s="2"/>
      <c r="J63" s="13">
        <f t="shared" si="3"/>
        <v>43061.930275515653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43061.930275515653</v>
      </c>
      <c r="E64" s="4">
        <f t="shared" si="4"/>
        <v>179.4247094813152</v>
      </c>
      <c r="F64" s="4">
        <f t="shared" si="1"/>
        <v>2215.5752905186846</v>
      </c>
      <c r="G64" s="78">
        <f t="shared" si="2"/>
        <v>2395</v>
      </c>
      <c r="H64" s="4"/>
      <c r="I64" s="2"/>
      <c r="J64" s="13">
        <f t="shared" si="3"/>
        <v>40846.354984996971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40846.354984996971</v>
      </c>
      <c r="E65" s="4">
        <f t="shared" si="4"/>
        <v>170.19314577082073</v>
      </c>
      <c r="F65" s="4">
        <f t="shared" si="1"/>
        <v>2224.8068542291794</v>
      </c>
      <c r="G65" s="78">
        <f t="shared" si="2"/>
        <v>2395</v>
      </c>
      <c r="H65" s="4"/>
      <c r="I65" s="2"/>
      <c r="J65" s="13">
        <f t="shared" si="3"/>
        <v>38621.548130767791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38621.548130767791</v>
      </c>
      <c r="E66" s="4">
        <f t="shared" si="4"/>
        <v>160.92311721153246</v>
      </c>
      <c r="F66" s="4">
        <f t="shared" si="1"/>
        <v>2234.0768827884676</v>
      </c>
      <c r="G66" s="78">
        <f t="shared" si="2"/>
        <v>2395</v>
      </c>
      <c r="H66" s="4"/>
      <c r="I66" s="2"/>
      <c r="J66" s="13">
        <f t="shared" si="3"/>
        <v>36387.471247979323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36387.471247979323</v>
      </c>
      <c r="E67" s="4">
        <f t="shared" si="4"/>
        <v>151.61446353324718</v>
      </c>
      <c r="F67" s="4">
        <f t="shared" si="1"/>
        <v>2243.3855364667529</v>
      </c>
      <c r="G67" s="78">
        <f t="shared" si="2"/>
        <v>2395</v>
      </c>
      <c r="H67" s="4"/>
      <c r="I67" s="2"/>
      <c r="J67" s="13">
        <f t="shared" si="3"/>
        <v>34144.085711512569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34144.085711512569</v>
      </c>
      <c r="E68" s="4">
        <f t="shared" si="4"/>
        <v>142.26702379796905</v>
      </c>
      <c r="F68" s="4">
        <f t="shared" si="1"/>
        <v>2252.7329762020308</v>
      </c>
      <c r="G68" s="78">
        <f t="shared" si="2"/>
        <v>2395</v>
      </c>
      <c r="H68" s="4"/>
      <c r="I68" s="2"/>
      <c r="J68" s="13">
        <f t="shared" si="3"/>
        <v>31891.352735310538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31891.352735310538</v>
      </c>
      <c r="E69" s="4">
        <f t="shared" si="4"/>
        <v>132.88063639712723</v>
      </c>
      <c r="F69" s="4">
        <f t="shared" si="1"/>
        <v>2262.1193636028729</v>
      </c>
      <c r="G69" s="78">
        <f t="shared" si="2"/>
        <v>2395</v>
      </c>
      <c r="H69" s="4"/>
      <c r="I69" s="2"/>
      <c r="J69" s="13">
        <f t="shared" si="3"/>
        <v>29629.233371707665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29629.233371707665</v>
      </c>
      <c r="E70" s="4">
        <f t="shared" si="4"/>
        <v>123.45513904878196</v>
      </c>
      <c r="F70" s="4">
        <f t="shared" si="1"/>
        <v>2271.5448609512182</v>
      </c>
      <c r="G70" s="78">
        <f t="shared" si="2"/>
        <v>2395</v>
      </c>
      <c r="H70" s="4"/>
      <c r="I70" s="2"/>
      <c r="J70" s="13">
        <f t="shared" si="3"/>
        <v>27357.688510756449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27357.688510756449</v>
      </c>
      <c r="E71" s="4">
        <f t="shared" si="4"/>
        <v>113.99036879481855</v>
      </c>
      <c r="F71" s="4">
        <f t="shared" si="1"/>
        <v>2281.0096312051814</v>
      </c>
      <c r="G71" s="78">
        <f t="shared" si="2"/>
        <v>2395</v>
      </c>
      <c r="H71" s="4"/>
      <c r="I71" s="2"/>
      <c r="J71" s="13">
        <f t="shared" si="3"/>
        <v>25076.678879551266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25076.678879551266</v>
      </c>
      <c r="E72" s="4">
        <f t="shared" si="4"/>
        <v>104.48616199813029</v>
      </c>
      <c r="F72" s="4">
        <f t="shared" si="1"/>
        <v>2290.5138380018698</v>
      </c>
      <c r="G72" s="78">
        <f t="shared" si="2"/>
        <v>2395</v>
      </c>
      <c r="H72" s="4"/>
      <c r="I72" s="2"/>
      <c r="J72" s="13">
        <f t="shared" si="3"/>
        <v>22786.165041549397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22786.165041549397</v>
      </c>
      <c r="E73" s="4">
        <f t="shared" si="4"/>
        <v>94.942354339789162</v>
      </c>
      <c r="F73" s="4">
        <f t="shared" si="1"/>
        <v>2300.0576456602107</v>
      </c>
      <c r="G73" s="78">
        <f t="shared" si="2"/>
        <v>2395</v>
      </c>
      <c r="H73" s="4"/>
      <c r="I73" s="2"/>
      <c r="J73" s="13">
        <f t="shared" si="3"/>
        <v>20486.107395889187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si="0"/>
        <v>20486.107395889187</v>
      </c>
      <c r="E74" s="4">
        <f t="shared" si="4"/>
        <v>85.358780816204955</v>
      </c>
      <c r="F74" s="4">
        <f t="shared" si="1"/>
        <v>2309.6412191837949</v>
      </c>
      <c r="G74" s="78">
        <f t="shared" si="2"/>
        <v>2395</v>
      </c>
      <c r="H74" s="4"/>
      <c r="I74" s="2"/>
      <c r="J74" s="13">
        <f t="shared" si="3"/>
        <v>18176.466176705391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ref="D75:D129" si="5">+J74</f>
        <v>18176.466176705391</v>
      </c>
      <c r="E75" s="4">
        <f t="shared" si="4"/>
        <v>75.73527573627247</v>
      </c>
      <c r="F75" s="4">
        <f t="shared" ref="F75:F129" si="6">G75-E75</f>
        <v>2319.2647242637277</v>
      </c>
      <c r="G75" s="78">
        <f t="shared" ref="G75:G128" si="7">+G74</f>
        <v>2395</v>
      </c>
      <c r="H75" s="4"/>
      <c r="I75" s="2"/>
      <c r="J75" s="13">
        <f t="shared" ref="J75:J129" si="8">+D75+E75-G75-H75</f>
        <v>15857.201452441663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15857.201452441663</v>
      </c>
      <c r="E76" s="4">
        <f t="shared" si="4"/>
        <v>66.071672718506932</v>
      </c>
      <c r="F76" s="4">
        <f t="shared" si="6"/>
        <v>2328.9283272814932</v>
      </c>
      <c r="G76" s="78">
        <f t="shared" si="7"/>
        <v>2395</v>
      </c>
      <c r="H76" s="4"/>
      <c r="I76" s="2"/>
      <c r="J76" s="13">
        <f t="shared" si="8"/>
        <v>13528.273125160169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13528.273125160169</v>
      </c>
      <c r="E77" s="4">
        <f t="shared" ref="E77:E129" si="9">+D77*$I$9/12</f>
        <v>56.367804688167375</v>
      </c>
      <c r="F77" s="4">
        <f t="shared" si="6"/>
        <v>2338.6321953118327</v>
      </c>
      <c r="G77" s="78">
        <f t="shared" si="7"/>
        <v>2395</v>
      </c>
      <c r="H77" s="4"/>
      <c r="I77" s="2"/>
      <c r="J77" s="13">
        <f>+D77+E77-G77-H77</f>
        <v>11189.640929848336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11189.640929848336</v>
      </c>
      <c r="E78" s="4">
        <f t="shared" si="9"/>
        <v>46.623503874368062</v>
      </c>
      <c r="F78" s="4">
        <f t="shared" si="6"/>
        <v>2348.376496125632</v>
      </c>
      <c r="G78" s="78">
        <f t="shared" si="7"/>
        <v>2395</v>
      </c>
      <c r="H78" s="4"/>
      <c r="I78" s="2"/>
      <c r="J78" s="13">
        <f t="shared" si="8"/>
        <v>8841.2644337227048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8841.2644337227048</v>
      </c>
      <c r="E79" s="4">
        <f t="shared" si="9"/>
        <v>36.838601807177938</v>
      </c>
      <c r="F79" s="4">
        <f t="shared" si="6"/>
        <v>2358.1613981928222</v>
      </c>
      <c r="G79" s="78">
        <f t="shared" si="7"/>
        <v>2395</v>
      </c>
      <c r="H79" s="4"/>
      <c r="I79" s="2"/>
      <c r="J79" s="13">
        <f t="shared" si="8"/>
        <v>6483.1030355298826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6483.1030355298826</v>
      </c>
      <c r="E80" s="4">
        <f t="shared" si="9"/>
        <v>27.012929314707847</v>
      </c>
      <c r="F80" s="4">
        <f t="shared" si="6"/>
        <v>2367.9870706852921</v>
      </c>
      <c r="G80" s="78">
        <f t="shared" si="7"/>
        <v>2395</v>
      </c>
      <c r="H80" s="4"/>
      <c r="I80" s="2"/>
      <c r="J80" s="13">
        <f t="shared" si="8"/>
        <v>4115.1159648445901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4115.1159648445901</v>
      </c>
      <c r="E81" s="4">
        <f t="shared" si="9"/>
        <v>17.146316520185792</v>
      </c>
      <c r="F81" s="4">
        <f t="shared" si="6"/>
        <v>2377.8536834798142</v>
      </c>
      <c r="G81" s="78">
        <f t="shared" si="7"/>
        <v>2395</v>
      </c>
      <c r="H81" s="4"/>
      <c r="I81" s="2"/>
      <c r="J81" s="13">
        <f t="shared" si="8"/>
        <v>1737.2622813647758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1737.2622813647758</v>
      </c>
      <c r="E82" s="4">
        <f t="shared" si="9"/>
        <v>7.2385928390199004</v>
      </c>
      <c r="F82" s="4">
        <f t="shared" si="6"/>
        <v>2387.7614071609801</v>
      </c>
      <c r="G82" s="78">
        <f t="shared" si="7"/>
        <v>2395</v>
      </c>
      <c r="H82" s="4"/>
      <c r="I82" s="2"/>
      <c r="J82" s="13">
        <f t="shared" si="8"/>
        <v>-650.49912579620423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-650.49912579620423</v>
      </c>
      <c r="E83" s="4">
        <f t="shared" si="9"/>
        <v>-2.7104130241508511</v>
      </c>
      <c r="F83" s="4">
        <f t="shared" si="6"/>
        <v>2397.710413024151</v>
      </c>
      <c r="G83" s="78">
        <f t="shared" si="7"/>
        <v>2395</v>
      </c>
      <c r="H83" s="4"/>
      <c r="I83" s="2"/>
      <c r="J83" s="13">
        <f t="shared" si="8"/>
        <v>-3048.2095388203552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-3048.2095388203552</v>
      </c>
      <c r="E84" s="4">
        <f t="shared" si="9"/>
        <v>-12.700873078418148</v>
      </c>
      <c r="F84" s="4">
        <f t="shared" si="6"/>
        <v>2407.7008730784182</v>
      </c>
      <c r="G84" s="78">
        <f t="shared" si="7"/>
        <v>2395</v>
      </c>
      <c r="H84" s="4"/>
      <c r="I84" s="2"/>
      <c r="J84" s="13">
        <f t="shared" si="8"/>
        <v>-5455.9104118987734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-5455.9104118987734</v>
      </c>
      <c r="E85" s="4">
        <f t="shared" si="9"/>
        <v>-22.732960049578224</v>
      </c>
      <c r="F85" s="4">
        <f t="shared" si="6"/>
        <v>2417.7329600495782</v>
      </c>
      <c r="G85" s="78">
        <f t="shared" si="7"/>
        <v>2395</v>
      </c>
      <c r="H85" s="4"/>
      <c r="I85" s="2"/>
      <c r="J85" s="13">
        <f t="shared" si="8"/>
        <v>-7873.6433719483521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-7873.6433719483521</v>
      </c>
      <c r="E86" s="4">
        <f t="shared" si="9"/>
        <v>-32.806847383118132</v>
      </c>
      <c r="F86" s="4">
        <f t="shared" si="6"/>
        <v>2427.8068473831181</v>
      </c>
      <c r="G86" s="78">
        <f t="shared" si="7"/>
        <v>2395</v>
      </c>
      <c r="H86" s="4"/>
      <c r="I86" s="2"/>
      <c r="J86" s="13">
        <f t="shared" si="8"/>
        <v>-10301.450219331469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-10301.450219331469</v>
      </c>
      <c r="E87" s="4">
        <f t="shared" si="9"/>
        <v>-42.922709247214463</v>
      </c>
      <c r="F87" s="4">
        <f t="shared" si="6"/>
        <v>2437.9227092472142</v>
      </c>
      <c r="G87" s="78">
        <f t="shared" si="7"/>
        <v>2395</v>
      </c>
      <c r="H87" s="4"/>
      <c r="I87" s="2"/>
      <c r="J87" s="13">
        <f t="shared" si="8"/>
        <v>-12739.372928578683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-12739.372928578683</v>
      </c>
      <c r="E88" s="4">
        <f t="shared" si="9"/>
        <v>-53.080720535744518</v>
      </c>
      <c r="F88" s="4">
        <f t="shared" si="6"/>
        <v>2448.0807205357446</v>
      </c>
      <c r="G88" s="78">
        <f t="shared" si="7"/>
        <v>2395</v>
      </c>
      <c r="H88" s="4"/>
      <c r="I88" s="2"/>
      <c r="J88" s="13">
        <f t="shared" si="8"/>
        <v>-15187.453649114428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-15187.453649114428</v>
      </c>
      <c r="E89" s="4">
        <f t="shared" si="9"/>
        <v>-63.28105687131012</v>
      </c>
      <c r="F89" s="4">
        <f t="shared" si="6"/>
        <v>2458.2810568713103</v>
      </c>
      <c r="G89" s="78">
        <f t="shared" si="7"/>
        <v>2395</v>
      </c>
      <c r="H89" s="4"/>
      <c r="I89" s="2"/>
      <c r="J89" s="13">
        <f t="shared" si="8"/>
        <v>-17645.734705985738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-17645.734705985738</v>
      </c>
      <c r="E90" s="4">
        <f t="shared" si="9"/>
        <v>-73.52389460827392</v>
      </c>
      <c r="F90" s="4">
        <f t="shared" si="6"/>
        <v>2468.5238946082741</v>
      </c>
      <c r="G90" s="78">
        <f t="shared" si="7"/>
        <v>2395</v>
      </c>
      <c r="H90" s="4"/>
      <c r="I90" s="2"/>
      <c r="J90" s="13">
        <f t="shared" si="8"/>
        <v>-20114.258600594014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-20114.258600594014</v>
      </c>
      <c r="E91" s="4">
        <f t="shared" si="9"/>
        <v>-83.809410835808393</v>
      </c>
      <c r="F91" s="4">
        <f t="shared" si="6"/>
        <v>2478.8094108358082</v>
      </c>
      <c r="G91" s="78">
        <f t="shared" si="7"/>
        <v>2395</v>
      </c>
      <c r="H91" s="4"/>
      <c r="I91" s="2"/>
      <c r="J91" s="13">
        <f t="shared" si="8"/>
        <v>-22593.068011429823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-22593.068011429823</v>
      </c>
      <c r="E92" s="4">
        <f t="shared" si="9"/>
        <v>-94.1377833809576</v>
      </c>
      <c r="F92" s="4">
        <f t="shared" si="6"/>
        <v>2489.1377833809574</v>
      </c>
      <c r="G92" s="78">
        <f t="shared" si="7"/>
        <v>2395</v>
      </c>
      <c r="H92" s="4"/>
      <c r="I92" s="2"/>
      <c r="J92" s="13">
        <f t="shared" si="8"/>
        <v>-25082.205794810779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-25082.205794810779</v>
      </c>
      <c r="E93" s="4">
        <f t="shared" si="9"/>
        <v>-104.50919081171158</v>
      </c>
      <c r="F93" s="4">
        <f t="shared" si="6"/>
        <v>2499.5091908117115</v>
      </c>
      <c r="G93" s="78">
        <f t="shared" si="7"/>
        <v>2395</v>
      </c>
      <c r="H93" s="4"/>
      <c r="I93" s="2"/>
      <c r="J93" s="13">
        <f t="shared" si="8"/>
        <v>-27581.71498562249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-27581.71498562249</v>
      </c>
      <c r="E94" s="4">
        <f t="shared" si="9"/>
        <v>-114.92381244009373</v>
      </c>
      <c r="F94" s="4">
        <f t="shared" si="6"/>
        <v>2509.9238124400936</v>
      </c>
      <c r="G94" s="78">
        <f t="shared" si="7"/>
        <v>2395</v>
      </c>
      <c r="H94" s="4"/>
      <c r="I94" s="2"/>
      <c r="J94" s="13">
        <f t="shared" si="8"/>
        <v>-30091.638798062584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-30091.638798062584</v>
      </c>
      <c r="E95" s="4">
        <f t="shared" si="9"/>
        <v>-125.38182832526077</v>
      </c>
      <c r="F95" s="4">
        <f t="shared" si="6"/>
        <v>2520.3818283252608</v>
      </c>
      <c r="G95" s="78">
        <f t="shared" si="7"/>
        <v>2395</v>
      </c>
      <c r="H95" s="4"/>
      <c r="I95" s="2"/>
      <c r="J95" s="13">
        <f t="shared" si="8"/>
        <v>-32612.020626387846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-32612.020626387846</v>
      </c>
      <c r="E96" s="4">
        <f t="shared" si="9"/>
        <v>-135.88341927661602</v>
      </c>
      <c r="F96" s="4">
        <f t="shared" si="6"/>
        <v>2530.8834192766162</v>
      </c>
      <c r="G96" s="78">
        <f t="shared" si="7"/>
        <v>2395</v>
      </c>
      <c r="H96" s="4"/>
      <c r="I96" s="2"/>
      <c r="J96" s="13">
        <f t="shared" si="8"/>
        <v>-35142.904045664458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-35142.904045664458</v>
      </c>
      <c r="E97" s="4">
        <f t="shared" si="9"/>
        <v>-146.42876685693525</v>
      </c>
      <c r="F97" s="4">
        <f t="shared" si="6"/>
        <v>2541.4287668569355</v>
      </c>
      <c r="G97" s="78">
        <f t="shared" si="7"/>
        <v>2395</v>
      </c>
      <c r="H97" s="4"/>
      <c r="I97" s="2"/>
      <c r="J97" s="13">
        <f t="shared" si="8"/>
        <v>-37684.332812521396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-37684.332812521396</v>
      </c>
      <c r="E98" s="4">
        <f t="shared" si="9"/>
        <v>-157.01805338550582</v>
      </c>
      <c r="F98" s="4">
        <f t="shared" si="6"/>
        <v>2552.0180533855059</v>
      </c>
      <c r="G98" s="78">
        <f t="shared" si="7"/>
        <v>2395</v>
      </c>
      <c r="H98" s="4"/>
      <c r="I98" s="2"/>
      <c r="J98" s="13">
        <f t="shared" si="8"/>
        <v>-40236.350865906905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-40236.350865906905</v>
      </c>
      <c r="E99" s="4">
        <f t="shared" si="9"/>
        <v>-167.65146194127877</v>
      </c>
      <c r="F99" s="4">
        <f t="shared" si="6"/>
        <v>2562.6514619412787</v>
      </c>
      <c r="G99" s="78">
        <f t="shared" si="7"/>
        <v>2395</v>
      </c>
      <c r="H99" s="4"/>
      <c r="I99" s="2"/>
      <c r="J99" s="13">
        <f t="shared" si="8"/>
        <v>-42799.002327848182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-42799.002327848182</v>
      </c>
      <c r="E100" s="4">
        <f t="shared" si="9"/>
        <v>-178.32917636603409</v>
      </c>
      <c r="F100" s="4">
        <f t="shared" si="6"/>
        <v>2573.3291763660341</v>
      </c>
      <c r="G100" s="78">
        <f t="shared" si="7"/>
        <v>2395</v>
      </c>
      <c r="H100" s="4"/>
      <c r="I100" s="2"/>
      <c r="J100" s="13">
        <f t="shared" si="8"/>
        <v>-45372.331504214213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-45372.331504214213</v>
      </c>
      <c r="E101" s="4">
        <f t="shared" si="9"/>
        <v>-189.05138126755924</v>
      </c>
      <c r="F101" s="4">
        <f t="shared" si="6"/>
        <v>2584.051381267559</v>
      </c>
      <c r="G101" s="78">
        <f t="shared" si="7"/>
        <v>2395</v>
      </c>
      <c r="H101" s="4"/>
      <c r="I101" s="2"/>
      <c r="J101" s="13">
        <f t="shared" si="8"/>
        <v>-47956.382885481769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-47956.382885481769</v>
      </c>
      <c r="E102" s="4">
        <f t="shared" si="9"/>
        <v>-199.81826202284071</v>
      </c>
      <c r="F102" s="4">
        <f t="shared" si="6"/>
        <v>2594.8182620228408</v>
      </c>
      <c r="G102" s="78">
        <f t="shared" si="7"/>
        <v>2395</v>
      </c>
      <c r="H102" s="4"/>
      <c r="I102" s="2"/>
      <c r="J102" s="13">
        <f t="shared" si="8"/>
        <v>-50551.201147504609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-50551.201147504609</v>
      </c>
      <c r="E103" s="4">
        <f t="shared" si="9"/>
        <v>-210.63000478126924</v>
      </c>
      <c r="F103" s="4">
        <f t="shared" si="6"/>
        <v>2605.6300047812692</v>
      </c>
      <c r="G103" s="78">
        <f t="shared" si="7"/>
        <v>2395</v>
      </c>
      <c r="H103" s="4"/>
      <c r="I103" s="2"/>
      <c r="J103" s="13">
        <f t="shared" si="8"/>
        <v>-53156.831152285878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-53156.831152285878</v>
      </c>
      <c r="E104" s="4">
        <f t="shared" si="9"/>
        <v>-221.48679646785786</v>
      </c>
      <c r="F104" s="4">
        <f t="shared" si="6"/>
        <v>2616.4867964678579</v>
      </c>
      <c r="G104" s="78">
        <f t="shared" si="7"/>
        <v>2395</v>
      </c>
      <c r="H104" s="4"/>
      <c r="I104" s="2"/>
      <c r="J104" s="13">
        <f t="shared" si="8"/>
        <v>-55773.317948753735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-55773.317948753735</v>
      </c>
      <c r="E105" s="4">
        <f t="shared" si="9"/>
        <v>-232.38882478647392</v>
      </c>
      <c r="F105" s="4">
        <f t="shared" si="6"/>
        <v>2627.3888247864738</v>
      </c>
      <c r="G105" s="78">
        <f t="shared" si="7"/>
        <v>2395</v>
      </c>
      <c r="H105" s="4"/>
      <c r="I105" s="2"/>
      <c r="J105" s="13">
        <f t="shared" si="8"/>
        <v>-58400.706773540209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-58400.706773540209</v>
      </c>
      <c r="E106" s="4">
        <f t="shared" si="9"/>
        <v>-243.33627822308424</v>
      </c>
      <c r="F106" s="4">
        <f t="shared" si="6"/>
        <v>2638.3362782230843</v>
      </c>
      <c r="G106" s="78">
        <f t="shared" si="7"/>
        <v>2395</v>
      </c>
      <c r="H106" s="4"/>
      <c r="I106" s="2"/>
      <c r="J106" s="13">
        <f t="shared" si="8"/>
        <v>-61039.043051763292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-61039.043051763292</v>
      </c>
      <c r="E107" s="4">
        <f t="shared" si="9"/>
        <v>-254.32934604901371</v>
      </c>
      <c r="F107" s="4">
        <f t="shared" si="6"/>
        <v>2649.3293460490136</v>
      </c>
      <c r="G107" s="78">
        <f t="shared" si="7"/>
        <v>2395</v>
      </c>
      <c r="H107" s="4"/>
      <c r="I107" s="2"/>
      <c r="J107" s="13">
        <f t="shared" si="8"/>
        <v>-63688.372397812309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-63688.372397812309</v>
      </c>
      <c r="E108" s="4">
        <f t="shared" si="9"/>
        <v>-265.36821832421793</v>
      </c>
      <c r="F108" s="4">
        <f t="shared" si="6"/>
        <v>2660.3682183242181</v>
      </c>
      <c r="G108" s="78">
        <f t="shared" si="7"/>
        <v>2395</v>
      </c>
      <c r="H108" s="4"/>
      <c r="I108" s="2"/>
      <c r="J108" s="13">
        <f t="shared" si="8"/>
        <v>-66348.740616136522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-66348.740616136522</v>
      </c>
      <c r="E109" s="4">
        <f t="shared" si="9"/>
        <v>-276.45308590056885</v>
      </c>
      <c r="F109" s="4">
        <f t="shared" si="6"/>
        <v>2671.453085900569</v>
      </c>
      <c r="G109" s="78">
        <f t="shared" si="7"/>
        <v>2395</v>
      </c>
      <c r="H109" s="4"/>
      <c r="I109" s="2"/>
      <c r="J109" s="13">
        <f t="shared" si="8"/>
        <v>-69020.193702037097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-69020.193702037097</v>
      </c>
      <c r="E110" s="4">
        <f t="shared" si="9"/>
        <v>-287.5841404251546</v>
      </c>
      <c r="F110" s="4">
        <f t="shared" si="6"/>
        <v>2682.5841404251546</v>
      </c>
      <c r="G110" s="78">
        <f t="shared" si="7"/>
        <v>2395</v>
      </c>
      <c r="H110" s="4"/>
      <c r="I110" s="2"/>
      <c r="J110" s="13">
        <f t="shared" si="8"/>
        <v>-71702.777842462252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-71702.777842462252</v>
      </c>
      <c r="E111" s="4">
        <f t="shared" si="9"/>
        <v>-298.76157434359271</v>
      </c>
      <c r="F111" s="4">
        <f t="shared" si="6"/>
        <v>2693.7615743435927</v>
      </c>
      <c r="G111" s="78">
        <f t="shared" si="7"/>
        <v>2395</v>
      </c>
      <c r="H111" s="4"/>
      <c r="I111" s="2"/>
      <c r="J111" s="13">
        <f t="shared" si="8"/>
        <v>-74396.539416805841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-74396.539416805841</v>
      </c>
      <c r="E112" s="4">
        <f t="shared" si="9"/>
        <v>-309.98558090335769</v>
      </c>
      <c r="F112" s="4">
        <f t="shared" si="6"/>
        <v>2704.9855809033579</v>
      </c>
      <c r="G112" s="78">
        <f t="shared" si="7"/>
        <v>2395</v>
      </c>
      <c r="H112" s="4"/>
      <c r="I112" s="2"/>
      <c r="J112" s="13">
        <f t="shared" si="8"/>
        <v>-77101.524997709203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-77101.524997709203</v>
      </c>
      <c r="E113" s="4">
        <f t="shared" si="9"/>
        <v>-321.25635415712168</v>
      </c>
      <c r="F113" s="4">
        <f t="shared" si="6"/>
        <v>2716.2563541571217</v>
      </c>
      <c r="G113" s="78">
        <f t="shared" si="7"/>
        <v>2395</v>
      </c>
      <c r="H113" s="4"/>
      <c r="I113" s="2"/>
      <c r="J113" s="13">
        <f t="shared" si="8"/>
        <v>-79817.781351866317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-79817.781351866317</v>
      </c>
      <c r="E114" s="4">
        <f t="shared" si="9"/>
        <v>-332.57408896610968</v>
      </c>
      <c r="F114" s="4">
        <f t="shared" si="6"/>
        <v>2727.5740889661097</v>
      </c>
      <c r="G114" s="78">
        <f t="shared" si="7"/>
        <v>2395</v>
      </c>
      <c r="H114" s="4"/>
      <c r="I114" s="2"/>
      <c r="J114" s="13">
        <f t="shared" si="8"/>
        <v>-82545.355440832427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-82545.355440832427</v>
      </c>
      <c r="E115" s="4">
        <f t="shared" si="9"/>
        <v>-343.93898100346843</v>
      </c>
      <c r="F115" s="4">
        <f t="shared" si="6"/>
        <v>2738.9389810034686</v>
      </c>
      <c r="G115" s="78">
        <f t="shared" si="7"/>
        <v>2395</v>
      </c>
      <c r="H115" s="4"/>
      <c r="I115" s="2"/>
      <c r="J115" s="13">
        <f t="shared" si="8"/>
        <v>-85284.29442183589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-85284.29442183589</v>
      </c>
      <c r="E116" s="4">
        <f t="shared" si="9"/>
        <v>-355.35122675764956</v>
      </c>
      <c r="F116" s="4">
        <f t="shared" si="6"/>
        <v>2750.3512267576498</v>
      </c>
      <c r="G116" s="78">
        <f t="shared" si="7"/>
        <v>2395</v>
      </c>
      <c r="H116" s="4"/>
      <c r="I116" s="2"/>
      <c r="J116" s="13">
        <f t="shared" si="8"/>
        <v>-88034.645648593534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-88034.645648593534</v>
      </c>
      <c r="E117" s="4">
        <f t="shared" si="9"/>
        <v>-366.81102353580644</v>
      </c>
      <c r="F117" s="4">
        <f t="shared" si="6"/>
        <v>2761.8110235358063</v>
      </c>
      <c r="G117" s="78">
        <f t="shared" si="7"/>
        <v>2395</v>
      </c>
      <c r="H117" s="4"/>
      <c r="I117" s="2"/>
      <c r="J117" s="13">
        <f t="shared" si="8"/>
        <v>-90796.456672129338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-90796.456672129338</v>
      </c>
      <c r="E118" s="4">
        <f t="shared" si="9"/>
        <v>-378.31856946720558</v>
      </c>
      <c r="F118" s="4">
        <f t="shared" si="6"/>
        <v>2773.3185694672056</v>
      </c>
      <c r="G118" s="78">
        <f t="shared" si="7"/>
        <v>2395</v>
      </c>
      <c r="H118" s="4"/>
      <c r="I118" s="2"/>
      <c r="J118" s="13">
        <f t="shared" si="8"/>
        <v>-93569.775241596537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-93569.775241596537</v>
      </c>
      <c r="E119" s="4">
        <f t="shared" si="9"/>
        <v>-389.87406350665225</v>
      </c>
      <c r="F119" s="4">
        <f t="shared" si="6"/>
        <v>2784.8740635066524</v>
      </c>
      <c r="G119" s="78">
        <f t="shared" si="7"/>
        <v>2395</v>
      </c>
      <c r="H119" s="4"/>
      <c r="I119" s="2"/>
      <c r="J119" s="13">
        <f t="shared" si="8"/>
        <v>-96354.649305103187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-96354.649305103187</v>
      </c>
      <c r="E120" s="4">
        <f t="shared" si="9"/>
        <v>-401.47770543792996</v>
      </c>
      <c r="F120" s="4">
        <f t="shared" si="6"/>
        <v>2796.4777054379301</v>
      </c>
      <c r="G120" s="78">
        <f t="shared" si="7"/>
        <v>2395</v>
      </c>
      <c r="H120" s="4"/>
      <c r="I120" s="2"/>
      <c r="J120" s="13">
        <f t="shared" si="8"/>
        <v>-99151.127010541109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-99151.127010541109</v>
      </c>
      <c r="E121" s="4">
        <f t="shared" si="9"/>
        <v>-413.12969587725462</v>
      </c>
      <c r="F121" s="4">
        <f t="shared" si="6"/>
        <v>2808.1296958772546</v>
      </c>
      <c r="G121" s="78">
        <f t="shared" si="7"/>
        <v>2395</v>
      </c>
      <c r="H121" s="4"/>
      <c r="I121" s="2"/>
      <c r="J121" s="13">
        <f t="shared" si="8"/>
        <v>-101959.25670641837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-101959.25670641837</v>
      </c>
      <c r="E122" s="4">
        <f t="shared" si="9"/>
        <v>-424.83023627674328</v>
      </c>
      <c r="F122" s="4">
        <f t="shared" si="6"/>
        <v>2819.8302362767431</v>
      </c>
      <c r="G122" s="78">
        <f t="shared" si="7"/>
        <v>2395</v>
      </c>
      <c r="H122" s="4"/>
      <c r="I122" s="2"/>
      <c r="J122" s="13">
        <f t="shared" si="8"/>
        <v>-104779.08694269511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-104779.08694269511</v>
      </c>
      <c r="E123" s="4">
        <f t="shared" si="9"/>
        <v>-436.57952892789632</v>
      </c>
      <c r="F123" s="4">
        <f t="shared" si="6"/>
        <v>2831.5795289278963</v>
      </c>
      <c r="G123" s="78">
        <f t="shared" si="7"/>
        <v>2395</v>
      </c>
      <c r="H123" s="4"/>
      <c r="I123" s="2"/>
      <c r="J123" s="13">
        <f t="shared" si="8"/>
        <v>-107610.666471623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-107610.666471623</v>
      </c>
      <c r="E124" s="4">
        <f t="shared" si="9"/>
        <v>-448.37777696509585</v>
      </c>
      <c r="F124" s="4">
        <f t="shared" si="6"/>
        <v>2843.377776965096</v>
      </c>
      <c r="G124" s="78">
        <f t="shared" si="7"/>
        <v>2395</v>
      </c>
      <c r="H124" s="4"/>
      <c r="I124" s="2"/>
      <c r="J124" s="13">
        <f t="shared" si="8"/>
        <v>-110454.04424858809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-110454.04424858809</v>
      </c>
      <c r="E125" s="4">
        <f t="shared" si="9"/>
        <v>-460.22518436911713</v>
      </c>
      <c r="F125" s="4">
        <f t="shared" si="6"/>
        <v>2855.225184369117</v>
      </c>
      <c r="G125" s="78">
        <f t="shared" si="7"/>
        <v>2395</v>
      </c>
      <c r="H125" s="4"/>
      <c r="I125" s="2"/>
      <c r="J125" s="13">
        <f t="shared" si="8"/>
        <v>-113309.26943295721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-113309.26943295721</v>
      </c>
      <c r="E126" s="4">
        <f t="shared" si="9"/>
        <v>-472.12195597065511</v>
      </c>
      <c r="F126" s="4">
        <f t="shared" si="6"/>
        <v>2867.1219559706551</v>
      </c>
      <c r="G126" s="78">
        <f t="shared" si="7"/>
        <v>2395</v>
      </c>
      <c r="H126" s="4"/>
      <c r="I126" s="2"/>
      <c r="J126" s="13">
        <f t="shared" si="8"/>
        <v>-116176.39138892786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-116176.39138892786</v>
      </c>
      <c r="E127" s="4">
        <f t="shared" si="9"/>
        <v>-484.06829745386614</v>
      </c>
      <c r="F127" s="4">
        <f t="shared" si="6"/>
        <v>2879.0682974538663</v>
      </c>
      <c r="G127" s="78">
        <f t="shared" si="7"/>
        <v>2395</v>
      </c>
      <c r="H127" s="4"/>
      <c r="I127" s="2"/>
      <c r="J127" s="13">
        <f t="shared" si="8"/>
        <v>-119055.45968638173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-119055.45968638173</v>
      </c>
      <c r="E128" s="4">
        <f t="shared" si="9"/>
        <v>-496.06441535992388</v>
      </c>
      <c r="F128" s="4">
        <f t="shared" si="6"/>
        <v>2891.0644153599237</v>
      </c>
      <c r="G128" s="78">
        <f t="shared" si="7"/>
        <v>2395</v>
      </c>
      <c r="H128" s="4"/>
      <c r="I128" s="2"/>
      <c r="J128" s="13">
        <f t="shared" si="8"/>
        <v>-121946.52410174166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-121946.52410174166</v>
      </c>
      <c r="E129" s="4">
        <f t="shared" si="9"/>
        <v>-508.11051709059029</v>
      </c>
      <c r="F129" s="4">
        <f t="shared" si="6"/>
        <v>3741.7105170905902</v>
      </c>
      <c r="G129" s="78">
        <v>3233.6</v>
      </c>
      <c r="H129" s="4"/>
      <c r="I129" s="2"/>
      <c r="J129" s="13">
        <f t="shared" si="8"/>
        <v>-125688.23461883226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I5:J5"/>
    <mergeCell ref="G1:H1"/>
    <mergeCell ref="I1:J1"/>
    <mergeCell ref="L1:Q7"/>
    <mergeCell ref="G2:H2"/>
    <mergeCell ref="I2:J2"/>
    <mergeCell ref="G3:H3"/>
    <mergeCell ref="I3:J3"/>
    <mergeCell ref="G4:H4"/>
    <mergeCell ref="I4:J4"/>
    <mergeCell ref="G5:H5"/>
  </mergeCells>
  <pageMargins left="0.33" right="0.38" top="0.33" bottom="0.75" header="0.3" footer="0.3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0035-A3C9-C14F-922E-D12F426321E0}">
  <sheetPr>
    <tabColor theme="2" tint="-0.749992370372631"/>
  </sheetPr>
  <dimension ref="A1:Q297"/>
  <sheetViews>
    <sheetView zoomScaleNormal="100" workbookViewId="0">
      <pane xSplit="3" ySplit="8" topLeftCell="D10" activePane="bottomRight" state="frozen"/>
      <selection pane="topRight" activeCell="E1" sqref="E1"/>
      <selection pane="bottomLeft" activeCell="A6" sqref="A6"/>
      <selection pane="bottomRight" activeCell="G11" sqref="G11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8.83203125" style="6"/>
    <col min="13" max="13" width="8.83203125" style="29"/>
  </cols>
  <sheetData>
    <row r="1" spans="1:17" x14ac:dyDescent="0.2">
      <c r="B1" s="7" t="s">
        <v>18</v>
      </c>
      <c r="D1" s="39" t="s">
        <v>61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63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62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10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0.05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73750.362466485501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0.05</v>
      </c>
      <c r="J9" s="42">
        <v>10000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10000</v>
      </c>
      <c r="E10" s="4">
        <f>+D10*$I$9/12</f>
        <v>41.666666666666664</v>
      </c>
      <c r="F10" s="4">
        <f>G10-E10</f>
        <v>457.33333333333331</v>
      </c>
      <c r="G10" s="78">
        <v>499</v>
      </c>
      <c r="H10" s="4"/>
      <c r="I10" s="2"/>
      <c r="J10" s="13">
        <f>+D10+E10-G10-H10</f>
        <v>9542.6666666666661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4" si="0">+J10</f>
        <v>9542.6666666666661</v>
      </c>
      <c r="E11" s="4">
        <f>+D11*$I$9/12</f>
        <v>39.761111111111113</v>
      </c>
      <c r="F11" s="4">
        <f t="shared" ref="F11:F74" si="1">G11-E11</f>
        <v>459.23888888888888</v>
      </c>
      <c r="G11" s="78">
        <f t="shared" ref="G11:G74" si="2">+G10</f>
        <v>499</v>
      </c>
      <c r="H11" s="4"/>
      <c r="I11" s="2"/>
      <c r="J11" s="13">
        <f t="shared" ref="J11:J74" si="3">+D11+E11-G11-H11</f>
        <v>9083.427777777777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9083.427777777777</v>
      </c>
      <c r="E12" s="4">
        <f>+D12*$I$9/12</f>
        <v>37.847615740740743</v>
      </c>
      <c r="F12" s="4">
        <f t="shared" si="1"/>
        <v>461.15238425925924</v>
      </c>
      <c r="G12" s="78">
        <f t="shared" si="2"/>
        <v>499</v>
      </c>
      <c r="H12" s="4"/>
      <c r="I12" s="2"/>
      <c r="J12" s="13">
        <f>+D12+E12-G12-H12</f>
        <v>8622.2753935185174</v>
      </c>
      <c r="K12" s="12"/>
      <c r="M12" s="30">
        <f>INDEX(B8:M108,MATCH(5,A8:A108,0),MATCH("End Balance",B8:M8,0))</f>
        <v>7694.1982140789751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8622.2753935185174</v>
      </c>
      <c r="E13" s="4">
        <f t="shared" ref="E13:E76" si="4">+D13*$I$9/12</f>
        <v>35.926147472993826</v>
      </c>
      <c r="F13" s="4">
        <f t="shared" si="1"/>
        <v>463.07385252700618</v>
      </c>
      <c r="G13" s="78">
        <f t="shared" si="2"/>
        <v>499</v>
      </c>
      <c r="H13" s="4"/>
      <c r="I13" s="2"/>
      <c r="J13" s="13">
        <f t="shared" si="3"/>
        <v>8159.2015409915111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8159.2015409915111</v>
      </c>
      <c r="E14" s="4">
        <f t="shared" si="4"/>
        <v>33.996673087464636</v>
      </c>
      <c r="F14" s="4">
        <f t="shared" si="1"/>
        <v>465.00332691253539</v>
      </c>
      <c r="G14" s="78">
        <f t="shared" si="2"/>
        <v>499</v>
      </c>
      <c r="H14" s="4"/>
      <c r="I14" s="2"/>
      <c r="J14" s="13">
        <f t="shared" si="3"/>
        <v>7694.1982140789751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7694.1982140789751</v>
      </c>
      <c r="E15" s="4">
        <f t="shared" si="4"/>
        <v>32.059159225329061</v>
      </c>
      <c r="F15" s="4">
        <f t="shared" si="1"/>
        <v>466.94084077467096</v>
      </c>
      <c r="G15" s="78">
        <f t="shared" si="2"/>
        <v>499</v>
      </c>
      <c r="H15" s="4"/>
      <c r="I15" s="2"/>
      <c r="J15" s="13">
        <f t="shared" si="3"/>
        <v>7227.2573733043046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7227.2573733043046</v>
      </c>
      <c r="E16" s="4">
        <f t="shared" si="4"/>
        <v>30.113572388767938</v>
      </c>
      <c r="F16" s="4">
        <f t="shared" si="1"/>
        <v>468.88642761123208</v>
      </c>
      <c r="G16" s="78">
        <f t="shared" si="2"/>
        <v>499</v>
      </c>
      <c r="H16" s="4"/>
      <c r="I16" s="2"/>
      <c r="J16" s="13">
        <f t="shared" si="3"/>
        <v>6758.3709456930728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6758.3709456930728</v>
      </c>
      <c r="E17" s="4">
        <f t="shared" si="4"/>
        <v>28.159878940387802</v>
      </c>
      <c r="F17" s="4">
        <f t="shared" si="1"/>
        <v>470.84012105961222</v>
      </c>
      <c r="G17" s="78">
        <f t="shared" si="2"/>
        <v>499</v>
      </c>
      <c r="H17" s="4"/>
      <c r="I17" s="2"/>
      <c r="J17" s="13">
        <f t="shared" si="3"/>
        <v>6287.5308246334607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6287.5308246334607</v>
      </c>
      <c r="E18" s="4">
        <f t="shared" si="4"/>
        <v>26.198045102639423</v>
      </c>
      <c r="F18" s="4">
        <f t="shared" si="1"/>
        <v>472.80195489736059</v>
      </c>
      <c r="G18" s="78">
        <f t="shared" si="2"/>
        <v>499</v>
      </c>
      <c r="H18" s="4"/>
      <c r="I18" s="2"/>
      <c r="J18" s="13">
        <f t="shared" si="3"/>
        <v>5814.7288697361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5814.7288697361</v>
      </c>
      <c r="E19" s="4">
        <f t="shared" si="4"/>
        <v>24.228036957233751</v>
      </c>
      <c r="F19" s="4">
        <f t="shared" si="1"/>
        <v>474.77196304276623</v>
      </c>
      <c r="G19" s="78">
        <f t="shared" si="2"/>
        <v>499</v>
      </c>
      <c r="H19" s="4"/>
      <c r="I19" s="2"/>
      <c r="J19" s="13">
        <f t="shared" si="3"/>
        <v>5339.9569066933336</v>
      </c>
      <c r="K19" s="12"/>
      <c r="M19" s="30" t="s">
        <v>40</v>
      </c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5339.9569066933336</v>
      </c>
      <c r="E20" s="4">
        <f t="shared" si="4"/>
        <v>22.249820444555557</v>
      </c>
      <c r="F20" s="4">
        <f t="shared" si="1"/>
        <v>476.75017955544445</v>
      </c>
      <c r="G20" s="78">
        <f t="shared" si="2"/>
        <v>499</v>
      </c>
      <c r="H20" s="4"/>
      <c r="I20" s="2"/>
      <c r="J20" s="13">
        <f t="shared" si="3"/>
        <v>4863.2067271378892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4863.2067271378892</v>
      </c>
      <c r="E21" s="4">
        <f t="shared" si="4"/>
        <v>20.263361363074541</v>
      </c>
      <c r="F21" s="4">
        <f t="shared" si="1"/>
        <v>478.73663863692548</v>
      </c>
      <c r="G21" s="78">
        <f t="shared" si="2"/>
        <v>499</v>
      </c>
      <c r="H21" s="4"/>
      <c r="I21" s="2"/>
      <c r="J21" s="13">
        <f t="shared" si="3"/>
        <v>4384.4700885009634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4384.4700885009634</v>
      </c>
      <c r="E22" s="4">
        <f t="shared" si="4"/>
        <v>18.268625368754016</v>
      </c>
      <c r="F22" s="4">
        <f t="shared" si="1"/>
        <v>480.73137463124601</v>
      </c>
      <c r="G22" s="78">
        <f t="shared" si="2"/>
        <v>499</v>
      </c>
      <c r="H22" s="4"/>
      <c r="I22" s="2"/>
      <c r="J22" s="13">
        <f t="shared" si="3"/>
        <v>3903.7387138697177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3903.7387138697177</v>
      </c>
      <c r="E23" s="4">
        <f t="shared" si="4"/>
        <v>16.265577974457159</v>
      </c>
      <c r="F23" s="4">
        <f t="shared" si="1"/>
        <v>482.73442202554281</v>
      </c>
      <c r="G23" s="78">
        <f t="shared" si="2"/>
        <v>499</v>
      </c>
      <c r="H23" s="4"/>
      <c r="I23" s="2"/>
      <c r="J23" s="13">
        <f t="shared" si="3"/>
        <v>3421.004291844175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3421.004291844175</v>
      </c>
      <c r="E24" s="4">
        <f t="shared" si="4"/>
        <v>14.254184549350731</v>
      </c>
      <c r="F24" s="4">
        <f t="shared" si="1"/>
        <v>484.74581545064927</v>
      </c>
      <c r="G24" s="78">
        <f t="shared" si="2"/>
        <v>499</v>
      </c>
      <c r="H24" s="4"/>
      <c r="I24" s="2"/>
      <c r="J24" s="13">
        <f t="shared" si="3"/>
        <v>2936.2584763935256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2936.2584763935256</v>
      </c>
      <c r="E25" s="4">
        <f t="shared" si="4"/>
        <v>12.234410318306358</v>
      </c>
      <c r="F25" s="4">
        <f t="shared" si="1"/>
        <v>486.76558968169365</v>
      </c>
      <c r="G25" s="78">
        <f t="shared" si="2"/>
        <v>499</v>
      </c>
      <c r="H25" s="4"/>
      <c r="I25" s="2"/>
      <c r="J25" s="13">
        <f t="shared" si="3"/>
        <v>2449.4928867118319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2449.4928867118319</v>
      </c>
      <c r="E26" s="4">
        <f t="shared" si="4"/>
        <v>10.2062203612993</v>
      </c>
      <c r="F26" s="4">
        <f t="shared" si="1"/>
        <v>488.7937796387007</v>
      </c>
      <c r="G26" s="78">
        <f t="shared" si="2"/>
        <v>499</v>
      </c>
      <c r="H26" s="4"/>
      <c r="I26" s="2"/>
      <c r="J26" s="13">
        <f t="shared" si="3"/>
        <v>1960.699107073131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1960.699107073131</v>
      </c>
      <c r="E27" s="4">
        <f t="shared" si="4"/>
        <v>8.1695796128047125</v>
      </c>
      <c r="F27" s="4">
        <f t="shared" si="1"/>
        <v>490.83042038719526</v>
      </c>
      <c r="G27" s="78">
        <f t="shared" si="2"/>
        <v>499</v>
      </c>
      <c r="H27" s="4"/>
      <c r="I27" s="2"/>
      <c r="J27" s="13">
        <f t="shared" si="3"/>
        <v>1469.8686866859357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1469.8686866859357</v>
      </c>
      <c r="E28" s="4">
        <f t="shared" si="4"/>
        <v>6.1244528611913998</v>
      </c>
      <c r="F28" s="4">
        <f t="shared" si="1"/>
        <v>492.8755471388086</v>
      </c>
      <c r="G28" s="78">
        <f t="shared" si="2"/>
        <v>499</v>
      </c>
      <c r="H28" s="4"/>
      <c r="I28" s="2"/>
      <c r="J28" s="13">
        <f t="shared" si="3"/>
        <v>976.99313954712716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976.99313954712716</v>
      </c>
      <c r="E29" s="4">
        <f t="shared" si="4"/>
        <v>4.0708047481130301</v>
      </c>
      <c r="F29" s="4">
        <f t="shared" si="1"/>
        <v>494.92919525188699</v>
      </c>
      <c r="G29" s="78">
        <f t="shared" si="2"/>
        <v>499</v>
      </c>
      <c r="H29" s="4"/>
      <c r="I29" s="2"/>
      <c r="J29" s="13">
        <f t="shared" si="3"/>
        <v>482.06394429524016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482.06394429524016</v>
      </c>
      <c r="E30" s="4">
        <f t="shared" si="4"/>
        <v>2.0085997678968339</v>
      </c>
      <c r="F30" s="4">
        <f t="shared" si="1"/>
        <v>496.99140023210316</v>
      </c>
      <c r="G30" s="78">
        <f t="shared" si="2"/>
        <v>499</v>
      </c>
      <c r="H30" s="4"/>
      <c r="I30" s="2"/>
      <c r="J30" s="13">
        <f t="shared" si="3"/>
        <v>-14.927455936862998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-14.927455936862998</v>
      </c>
      <c r="E31" s="4">
        <f t="shared" si="4"/>
        <v>-6.2197733070262495E-2</v>
      </c>
      <c r="F31" s="4">
        <f t="shared" si="1"/>
        <v>499.06219773307026</v>
      </c>
      <c r="G31" s="78">
        <f t="shared" si="2"/>
        <v>499</v>
      </c>
      <c r="H31" s="4"/>
      <c r="I31" s="2"/>
      <c r="J31" s="13">
        <f t="shared" si="3"/>
        <v>-513.9896536699332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-513.9896536699332</v>
      </c>
      <c r="E32" s="4">
        <f t="shared" si="4"/>
        <v>-2.1416235569580553</v>
      </c>
      <c r="F32" s="4">
        <f t="shared" si="1"/>
        <v>501.14162355695805</v>
      </c>
      <c r="G32" s="78">
        <f t="shared" si="2"/>
        <v>499</v>
      </c>
      <c r="H32" s="4"/>
      <c r="I32" s="2"/>
      <c r="J32" s="13">
        <f t="shared" si="3"/>
        <v>-1015.1312772268913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-1015.1312772268913</v>
      </c>
      <c r="E33" s="4">
        <f t="shared" si="4"/>
        <v>-4.2297136551120476</v>
      </c>
      <c r="F33" s="4">
        <f t="shared" si="1"/>
        <v>503.22971365511205</v>
      </c>
      <c r="G33" s="78">
        <f t="shared" si="2"/>
        <v>499</v>
      </c>
      <c r="H33" s="4"/>
      <c r="I33" s="2"/>
      <c r="J33" s="13">
        <f t="shared" si="3"/>
        <v>-1518.3609908820033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-1518.3609908820033</v>
      </c>
      <c r="E34" s="4">
        <f t="shared" si="4"/>
        <v>-6.3265041286750145</v>
      </c>
      <c r="F34" s="4">
        <f t="shared" si="1"/>
        <v>505.32650412867503</v>
      </c>
      <c r="G34" s="78">
        <f t="shared" si="2"/>
        <v>499</v>
      </c>
      <c r="H34" s="4"/>
      <c r="I34" s="2"/>
      <c r="J34" s="13">
        <f t="shared" si="3"/>
        <v>-2023.6874950106783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-2023.6874950106783</v>
      </c>
      <c r="E35" s="4">
        <f t="shared" si="4"/>
        <v>-8.4320312292111606</v>
      </c>
      <c r="F35" s="4">
        <f t="shared" si="1"/>
        <v>507.43203122921113</v>
      </c>
      <c r="G35" s="78">
        <f t="shared" si="2"/>
        <v>499</v>
      </c>
      <c r="H35" s="4"/>
      <c r="I35" s="2"/>
      <c r="J35" s="13">
        <f t="shared" si="3"/>
        <v>-2531.1195262398896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-2531.1195262398896</v>
      </c>
      <c r="E36" s="4">
        <f t="shared" si="4"/>
        <v>-10.546331359332873</v>
      </c>
      <c r="F36" s="4">
        <f t="shared" si="1"/>
        <v>509.5463313593329</v>
      </c>
      <c r="G36" s="78">
        <f t="shared" si="2"/>
        <v>499</v>
      </c>
      <c r="H36" s="4"/>
      <c r="I36" s="2"/>
      <c r="J36" s="13">
        <f t="shared" si="3"/>
        <v>-3040.6658575992224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-3040.6658575992224</v>
      </c>
      <c r="E37" s="4">
        <f t="shared" si="4"/>
        <v>-12.669441073330093</v>
      </c>
      <c r="F37" s="4">
        <f t="shared" si="1"/>
        <v>511.66944107333012</v>
      </c>
      <c r="G37" s="78">
        <f t="shared" si="2"/>
        <v>499</v>
      </c>
      <c r="H37" s="4"/>
      <c r="I37" s="2"/>
      <c r="J37" s="13">
        <f t="shared" si="3"/>
        <v>-3552.3352986725527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-3552.3352986725527</v>
      </c>
      <c r="E38" s="4">
        <f t="shared" si="4"/>
        <v>-14.801397077802305</v>
      </c>
      <c r="F38" s="4">
        <f t="shared" si="1"/>
        <v>513.80139707780233</v>
      </c>
      <c r="G38" s="78">
        <f t="shared" si="2"/>
        <v>499</v>
      </c>
      <c r="H38" s="4"/>
      <c r="I38" s="2"/>
      <c r="J38" s="13">
        <f t="shared" si="3"/>
        <v>-4066.1366957503551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-4066.1366957503551</v>
      </c>
      <c r="E39" s="4">
        <f t="shared" si="4"/>
        <v>-16.942236232293148</v>
      </c>
      <c r="F39" s="4">
        <f t="shared" si="1"/>
        <v>515.94223623229311</v>
      </c>
      <c r="G39" s="78">
        <f t="shared" si="2"/>
        <v>499</v>
      </c>
      <c r="H39" s="4"/>
      <c r="I39" s="2"/>
      <c r="J39" s="13">
        <f t="shared" si="3"/>
        <v>-4582.0789319826481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-4582.0789319826481</v>
      </c>
      <c r="E40" s="4">
        <f t="shared" si="4"/>
        <v>-19.091995549927702</v>
      </c>
      <c r="F40" s="4">
        <f t="shared" si="1"/>
        <v>518.09199554992767</v>
      </c>
      <c r="G40" s="78">
        <f t="shared" si="2"/>
        <v>499</v>
      </c>
      <c r="H40" s="4"/>
      <c r="I40" s="2"/>
      <c r="J40" s="13">
        <f t="shared" si="3"/>
        <v>-5100.1709275325757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-5100.1709275325757</v>
      </c>
      <c r="E41" s="4">
        <f t="shared" si="4"/>
        <v>-21.250712198052401</v>
      </c>
      <c r="F41" s="4">
        <f t="shared" si="1"/>
        <v>520.25071219805238</v>
      </c>
      <c r="G41" s="78">
        <f t="shared" si="2"/>
        <v>499</v>
      </c>
      <c r="H41" s="4"/>
      <c r="I41" s="2"/>
      <c r="J41" s="13">
        <f t="shared" si="3"/>
        <v>-5620.4216397306282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-5620.4216397306282</v>
      </c>
      <c r="E42" s="4">
        <f t="shared" si="4"/>
        <v>-23.418423498877619</v>
      </c>
      <c r="F42" s="4">
        <f t="shared" si="1"/>
        <v>522.41842349887759</v>
      </c>
      <c r="G42" s="78">
        <f t="shared" si="2"/>
        <v>499</v>
      </c>
      <c r="H42" s="4"/>
      <c r="I42" s="2"/>
      <c r="J42" s="13">
        <f t="shared" si="3"/>
        <v>-6142.8400632295061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-6142.8400632295061</v>
      </c>
      <c r="E43" s="4">
        <f t="shared" si="4"/>
        <v>-25.595166930122943</v>
      </c>
      <c r="F43" s="4">
        <f t="shared" si="1"/>
        <v>524.5951669301229</v>
      </c>
      <c r="G43" s="78">
        <f t="shared" si="2"/>
        <v>499</v>
      </c>
      <c r="H43" s="4"/>
      <c r="I43" s="2"/>
      <c r="J43" s="13">
        <f t="shared" si="3"/>
        <v>-6667.4352301596291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-6667.4352301596291</v>
      </c>
      <c r="E44" s="4">
        <f t="shared" si="4"/>
        <v>-27.780980125665124</v>
      </c>
      <c r="F44" s="4">
        <f t="shared" si="1"/>
        <v>526.78098012566511</v>
      </c>
      <c r="G44" s="78">
        <f t="shared" si="2"/>
        <v>499</v>
      </c>
      <c r="H44" s="4"/>
      <c r="I44" s="2"/>
      <c r="J44" s="13">
        <f t="shared" si="3"/>
        <v>-7194.2162102852944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-7194.2162102852944</v>
      </c>
      <c r="E45" s="4">
        <f t="shared" si="4"/>
        <v>-29.975900876188728</v>
      </c>
      <c r="F45" s="4">
        <f t="shared" si="1"/>
        <v>528.97590087618869</v>
      </c>
      <c r="G45" s="78">
        <f t="shared" si="2"/>
        <v>499</v>
      </c>
      <c r="H45" s="4"/>
      <c r="I45" s="2"/>
      <c r="J45" s="13">
        <f t="shared" si="3"/>
        <v>-7723.1921111614829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-7723.1921111614829</v>
      </c>
      <c r="E46" s="4">
        <f t="shared" si="4"/>
        <v>-32.179967129839518</v>
      </c>
      <c r="F46" s="4">
        <f t="shared" si="1"/>
        <v>531.1799671298395</v>
      </c>
      <c r="G46" s="78">
        <f t="shared" si="2"/>
        <v>499</v>
      </c>
      <c r="H46" s="4"/>
      <c r="I46" s="2"/>
      <c r="J46" s="13">
        <f t="shared" si="3"/>
        <v>-8254.3720782913224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-8254.3720782913224</v>
      </c>
      <c r="E47" s="4">
        <f t="shared" si="4"/>
        <v>-34.393216992880511</v>
      </c>
      <c r="F47" s="4">
        <f t="shared" si="1"/>
        <v>533.39321699288053</v>
      </c>
      <c r="G47" s="78">
        <f t="shared" si="2"/>
        <v>499</v>
      </c>
      <c r="H47" s="4"/>
      <c r="I47" s="2"/>
      <c r="J47" s="13">
        <f t="shared" si="3"/>
        <v>-8787.7652952842036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-8787.7652952842036</v>
      </c>
      <c r="E48" s="4">
        <f t="shared" si="4"/>
        <v>-36.615688730350847</v>
      </c>
      <c r="F48" s="4">
        <f t="shared" si="1"/>
        <v>535.61568873035083</v>
      </c>
      <c r="G48" s="78">
        <f t="shared" si="2"/>
        <v>499</v>
      </c>
      <c r="H48" s="4"/>
      <c r="I48" s="2"/>
      <c r="J48" s="13">
        <f t="shared" si="3"/>
        <v>-9323.380984014555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-9323.380984014555</v>
      </c>
      <c r="E49" s="4">
        <f t="shared" si="4"/>
        <v>-38.847420766727318</v>
      </c>
      <c r="F49" s="4">
        <f t="shared" si="1"/>
        <v>537.84742076672728</v>
      </c>
      <c r="G49" s="78">
        <f t="shared" si="2"/>
        <v>499</v>
      </c>
      <c r="H49" s="4"/>
      <c r="I49" s="2"/>
      <c r="J49" s="13">
        <f t="shared" si="3"/>
        <v>-9861.2284047812827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-9861.2284047812827</v>
      </c>
      <c r="E50" s="4">
        <f t="shared" si="4"/>
        <v>-41.088451686588677</v>
      </c>
      <c r="F50" s="4">
        <f t="shared" si="1"/>
        <v>540.08845168658866</v>
      </c>
      <c r="G50" s="78">
        <f t="shared" si="2"/>
        <v>499</v>
      </c>
      <c r="H50" s="4"/>
      <c r="I50" s="2"/>
      <c r="J50" s="13">
        <f t="shared" si="3"/>
        <v>-10401.316856467871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-10401.316856467871</v>
      </c>
      <c r="E51" s="4">
        <f t="shared" si="4"/>
        <v>-43.338820235282803</v>
      </c>
      <c r="F51" s="4">
        <f t="shared" si="1"/>
        <v>542.33882023528281</v>
      </c>
      <c r="G51" s="78">
        <f t="shared" si="2"/>
        <v>499</v>
      </c>
      <c r="H51" s="4"/>
      <c r="I51" s="2"/>
      <c r="J51" s="13">
        <f t="shared" si="3"/>
        <v>-10943.655676703154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-10943.655676703154</v>
      </c>
      <c r="E52" s="4">
        <f t="shared" si="4"/>
        <v>-45.598565319596474</v>
      </c>
      <c r="F52" s="4">
        <f t="shared" si="1"/>
        <v>544.59856531959645</v>
      </c>
      <c r="G52" s="78">
        <f t="shared" si="2"/>
        <v>499</v>
      </c>
      <c r="H52" s="4"/>
      <c r="I52" s="2"/>
      <c r="J52" s="13">
        <f t="shared" si="3"/>
        <v>-11488.254242022751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-11488.254242022751</v>
      </c>
      <c r="E53" s="4">
        <f t="shared" si="4"/>
        <v>-47.867726008428129</v>
      </c>
      <c r="F53" s="4">
        <f t="shared" si="1"/>
        <v>546.86772600842812</v>
      </c>
      <c r="G53" s="78">
        <f t="shared" si="2"/>
        <v>499</v>
      </c>
      <c r="H53" s="4"/>
      <c r="I53" s="2"/>
      <c r="J53" s="13">
        <f t="shared" si="3"/>
        <v>-12035.121968031179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-12035.121968031179</v>
      </c>
      <c r="E54" s="4">
        <f t="shared" si="4"/>
        <v>-50.146341533463243</v>
      </c>
      <c r="F54" s="4">
        <f t="shared" si="1"/>
        <v>549.14634153346321</v>
      </c>
      <c r="G54" s="78">
        <f t="shared" si="2"/>
        <v>499</v>
      </c>
      <c r="H54" s="4"/>
      <c r="I54" s="2"/>
      <c r="J54" s="13">
        <f t="shared" si="3"/>
        <v>-12584.268309564643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-12584.268309564643</v>
      </c>
      <c r="E55" s="4">
        <f t="shared" si="4"/>
        <v>-52.434451289852682</v>
      </c>
      <c r="F55" s="4">
        <f t="shared" si="1"/>
        <v>551.43445128985263</v>
      </c>
      <c r="G55" s="78">
        <f t="shared" si="2"/>
        <v>499</v>
      </c>
      <c r="H55" s="4"/>
      <c r="I55" s="2"/>
      <c r="J55" s="13">
        <f t="shared" si="3"/>
        <v>-13135.702760854496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-13135.702760854496</v>
      </c>
      <c r="E56" s="4">
        <f t="shared" si="4"/>
        <v>-54.732094836893737</v>
      </c>
      <c r="F56" s="4">
        <f t="shared" si="1"/>
        <v>553.73209483689379</v>
      </c>
      <c r="G56" s="78">
        <f t="shared" si="2"/>
        <v>499</v>
      </c>
      <c r="H56" s="4"/>
      <c r="I56" s="2"/>
      <c r="J56" s="13">
        <f t="shared" si="3"/>
        <v>-13689.43485569139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-13689.43485569139</v>
      </c>
      <c r="E57" s="4">
        <f t="shared" si="4"/>
        <v>-57.039311898714125</v>
      </c>
      <c r="F57" s="4">
        <f t="shared" si="1"/>
        <v>556.03931189871412</v>
      </c>
      <c r="G57" s="78">
        <f t="shared" si="2"/>
        <v>499</v>
      </c>
      <c r="H57" s="4"/>
      <c r="I57" s="2"/>
      <c r="J57" s="13">
        <f t="shared" si="3"/>
        <v>-14245.474167590104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-14245.474167590104</v>
      </c>
      <c r="E58" s="4">
        <f t="shared" si="4"/>
        <v>-59.356142364958771</v>
      </c>
      <c r="F58" s="4">
        <f t="shared" si="1"/>
        <v>558.35614236495871</v>
      </c>
      <c r="G58" s="78">
        <f t="shared" si="2"/>
        <v>499</v>
      </c>
      <c r="H58" s="4"/>
      <c r="I58" s="2"/>
      <c r="J58" s="13">
        <f t="shared" si="3"/>
        <v>-14803.830309955063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-14803.830309955063</v>
      </c>
      <c r="E59" s="4">
        <f t="shared" si="4"/>
        <v>-61.682626291479437</v>
      </c>
      <c r="F59" s="4">
        <f t="shared" si="1"/>
        <v>560.68262629147944</v>
      </c>
      <c r="G59" s="78">
        <f t="shared" si="2"/>
        <v>499</v>
      </c>
      <c r="H59" s="4"/>
      <c r="I59" s="2"/>
      <c r="J59" s="13">
        <f t="shared" si="3"/>
        <v>-15364.512936246543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-15364.512936246543</v>
      </c>
      <c r="E60" s="4">
        <f t="shared" si="4"/>
        <v>-64.018803901027269</v>
      </c>
      <c r="F60" s="4">
        <f t="shared" si="1"/>
        <v>563.01880390102724</v>
      </c>
      <c r="G60" s="78">
        <f t="shared" si="2"/>
        <v>499</v>
      </c>
      <c r="H60" s="4"/>
      <c r="I60" s="2"/>
      <c r="J60" s="13">
        <f t="shared" si="3"/>
        <v>-15927.531740147571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-15927.531740147571</v>
      </c>
      <c r="E61" s="4">
        <f t="shared" si="4"/>
        <v>-66.364715583948211</v>
      </c>
      <c r="F61" s="4">
        <f t="shared" si="1"/>
        <v>565.36471558394817</v>
      </c>
      <c r="G61" s="78">
        <f t="shared" si="2"/>
        <v>499</v>
      </c>
      <c r="H61" s="4"/>
      <c r="I61" s="2"/>
      <c r="J61" s="13">
        <f t="shared" si="3"/>
        <v>-16492.896455731519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-16492.896455731519</v>
      </c>
      <c r="E62" s="4">
        <f t="shared" si="4"/>
        <v>-68.720401898881335</v>
      </c>
      <c r="F62" s="4">
        <f t="shared" si="1"/>
        <v>567.72040189888139</v>
      </c>
      <c r="G62" s="78">
        <f t="shared" si="2"/>
        <v>499</v>
      </c>
      <c r="H62" s="4"/>
      <c r="I62" s="2"/>
      <c r="J62" s="13">
        <f t="shared" si="3"/>
        <v>-17060.616857630401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-17060.616857630401</v>
      </c>
      <c r="E63" s="4">
        <f t="shared" si="4"/>
        <v>-71.085903573460016</v>
      </c>
      <c r="F63" s="4">
        <f t="shared" si="1"/>
        <v>570.08590357345997</v>
      </c>
      <c r="G63" s="78">
        <f t="shared" si="2"/>
        <v>499</v>
      </c>
      <c r="H63" s="4"/>
      <c r="I63" s="2"/>
      <c r="J63" s="13">
        <f t="shared" si="3"/>
        <v>-17630.702761203862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-17630.702761203862</v>
      </c>
      <c r="E64" s="4">
        <f t="shared" si="4"/>
        <v>-73.461261505016097</v>
      </c>
      <c r="F64" s="4">
        <f t="shared" si="1"/>
        <v>572.46126150501607</v>
      </c>
      <c r="G64" s="78">
        <f t="shared" si="2"/>
        <v>499</v>
      </c>
      <c r="H64" s="4"/>
      <c r="I64" s="2"/>
      <c r="J64" s="13">
        <f t="shared" si="3"/>
        <v>-18203.164022708879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-18203.164022708879</v>
      </c>
      <c r="E65" s="4">
        <f t="shared" si="4"/>
        <v>-75.846516761286992</v>
      </c>
      <c r="F65" s="4">
        <f t="shared" si="1"/>
        <v>574.84651676128703</v>
      </c>
      <c r="G65" s="78">
        <f t="shared" si="2"/>
        <v>499</v>
      </c>
      <c r="H65" s="4"/>
      <c r="I65" s="2"/>
      <c r="J65" s="13">
        <f t="shared" si="3"/>
        <v>-18778.010539470168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-18778.010539470168</v>
      </c>
      <c r="E66" s="4">
        <f t="shared" si="4"/>
        <v>-78.241710581125702</v>
      </c>
      <c r="F66" s="4">
        <f t="shared" si="1"/>
        <v>577.24171058112574</v>
      </c>
      <c r="G66" s="78">
        <f t="shared" si="2"/>
        <v>499</v>
      </c>
      <c r="H66" s="4"/>
      <c r="I66" s="2"/>
      <c r="J66" s="13">
        <f t="shared" si="3"/>
        <v>-19355.252250051293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-19355.252250051293</v>
      </c>
      <c r="E67" s="4">
        <f t="shared" si="4"/>
        <v>-80.64688437521373</v>
      </c>
      <c r="F67" s="4">
        <f t="shared" si="1"/>
        <v>579.64688437521374</v>
      </c>
      <c r="G67" s="78">
        <f t="shared" si="2"/>
        <v>499</v>
      </c>
      <c r="H67" s="4"/>
      <c r="I67" s="2"/>
      <c r="J67" s="13">
        <f t="shared" si="3"/>
        <v>-19934.899134426509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-19934.899134426509</v>
      </c>
      <c r="E68" s="4">
        <f t="shared" si="4"/>
        <v>-83.062079726777128</v>
      </c>
      <c r="F68" s="4">
        <f t="shared" si="1"/>
        <v>582.06207972677714</v>
      </c>
      <c r="G68" s="78">
        <f t="shared" si="2"/>
        <v>499</v>
      </c>
      <c r="H68" s="4"/>
      <c r="I68" s="2"/>
      <c r="J68" s="13">
        <f t="shared" si="3"/>
        <v>-20516.961214153285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-20516.961214153285</v>
      </c>
      <c r="E69" s="4">
        <f t="shared" si="4"/>
        <v>-85.487338392305347</v>
      </c>
      <c r="F69" s="4">
        <f t="shared" si="1"/>
        <v>584.48733839230533</v>
      </c>
      <c r="G69" s="78">
        <f t="shared" si="2"/>
        <v>499</v>
      </c>
      <c r="H69" s="4"/>
      <c r="I69" s="2"/>
      <c r="J69" s="13">
        <f t="shared" si="3"/>
        <v>-21101.448552545589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-21101.448552545589</v>
      </c>
      <c r="E70" s="4">
        <f t="shared" si="4"/>
        <v>-87.922702302273294</v>
      </c>
      <c r="F70" s="4">
        <f t="shared" si="1"/>
        <v>586.92270230227325</v>
      </c>
      <c r="G70" s="78">
        <f t="shared" si="2"/>
        <v>499</v>
      </c>
      <c r="H70" s="4"/>
      <c r="I70" s="2"/>
      <c r="J70" s="13">
        <f t="shared" si="3"/>
        <v>-21688.371254847862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-21688.371254847862</v>
      </c>
      <c r="E71" s="4">
        <f t="shared" si="4"/>
        <v>-90.368213561866085</v>
      </c>
      <c r="F71" s="4">
        <f t="shared" si="1"/>
        <v>589.36821356186613</v>
      </c>
      <c r="G71" s="78">
        <f t="shared" si="2"/>
        <v>499</v>
      </c>
      <c r="H71" s="4"/>
      <c r="I71" s="2"/>
      <c r="J71" s="13">
        <f t="shared" si="3"/>
        <v>-22277.739468409727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-22277.739468409727</v>
      </c>
      <c r="E72" s="4">
        <f t="shared" si="4"/>
        <v>-92.823914451707196</v>
      </c>
      <c r="F72" s="4">
        <f t="shared" si="1"/>
        <v>591.8239144517072</v>
      </c>
      <c r="G72" s="78">
        <f t="shared" si="2"/>
        <v>499</v>
      </c>
      <c r="H72" s="4"/>
      <c r="I72" s="2"/>
      <c r="J72" s="13">
        <f t="shared" si="3"/>
        <v>-22869.563382861434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-22869.563382861434</v>
      </c>
      <c r="E73" s="4">
        <f t="shared" si="4"/>
        <v>-95.289847428589312</v>
      </c>
      <c r="F73" s="4">
        <f t="shared" si="1"/>
        <v>594.28984742858927</v>
      </c>
      <c r="G73" s="78">
        <f t="shared" si="2"/>
        <v>499</v>
      </c>
      <c r="H73" s="4"/>
      <c r="I73" s="2"/>
      <c r="J73" s="13">
        <f t="shared" si="3"/>
        <v>-23463.853230290024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si="0"/>
        <v>-23463.853230290024</v>
      </c>
      <c r="E74" s="4">
        <f t="shared" si="4"/>
        <v>-97.766055126208428</v>
      </c>
      <c r="F74" s="4">
        <f t="shared" si="1"/>
        <v>596.76605512620847</v>
      </c>
      <c r="G74" s="78">
        <f t="shared" si="2"/>
        <v>499</v>
      </c>
      <c r="H74" s="4"/>
      <c r="I74" s="2"/>
      <c r="J74" s="13">
        <f t="shared" si="3"/>
        <v>-24060.619285416233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ref="D75:D129" si="5">+J74</f>
        <v>-24060.619285416233</v>
      </c>
      <c r="E75" s="4">
        <f t="shared" si="4"/>
        <v>-100.25258035590097</v>
      </c>
      <c r="F75" s="4">
        <f t="shared" ref="F75:F129" si="6">G75-E75</f>
        <v>599.25258035590093</v>
      </c>
      <c r="G75" s="78">
        <f t="shared" ref="G75:G128" si="7">+G74</f>
        <v>499</v>
      </c>
      <c r="H75" s="4"/>
      <c r="I75" s="2"/>
      <c r="J75" s="13">
        <f t="shared" ref="J75:J129" si="8">+D75+E75-G75-H75</f>
        <v>-24659.871865772133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-24659.871865772133</v>
      </c>
      <c r="E76" s="4">
        <f t="shared" si="4"/>
        <v>-102.7494661073839</v>
      </c>
      <c r="F76" s="4">
        <f t="shared" si="6"/>
        <v>601.74946610738391</v>
      </c>
      <c r="G76" s="78">
        <f t="shared" si="7"/>
        <v>499</v>
      </c>
      <c r="H76" s="4"/>
      <c r="I76" s="2"/>
      <c r="J76" s="13">
        <f t="shared" si="8"/>
        <v>-25261.621331879516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-25261.621331879516</v>
      </c>
      <c r="E77" s="4">
        <f t="shared" ref="E77:E129" si="9">+D77*$I$9/12</f>
        <v>-105.256755549498</v>
      </c>
      <c r="F77" s="4">
        <f t="shared" si="6"/>
        <v>604.25675554949794</v>
      </c>
      <c r="G77" s="78">
        <f t="shared" si="7"/>
        <v>499</v>
      </c>
      <c r="H77" s="4"/>
      <c r="I77" s="2"/>
      <c r="J77" s="13">
        <f>+D77+E77-G77-H77</f>
        <v>-25865.878087429013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-25865.878087429013</v>
      </c>
      <c r="E78" s="4">
        <f t="shared" si="9"/>
        <v>-107.77449203095422</v>
      </c>
      <c r="F78" s="4">
        <f t="shared" si="6"/>
        <v>606.77449203095421</v>
      </c>
      <c r="G78" s="78">
        <f t="shared" si="7"/>
        <v>499</v>
      </c>
      <c r="H78" s="4"/>
      <c r="I78" s="2"/>
      <c r="J78" s="13">
        <f t="shared" si="8"/>
        <v>-26472.652579459969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-26472.652579459969</v>
      </c>
      <c r="E79" s="4">
        <f t="shared" si="9"/>
        <v>-110.30271908108323</v>
      </c>
      <c r="F79" s="4">
        <f t="shared" si="6"/>
        <v>609.30271908108318</v>
      </c>
      <c r="G79" s="78">
        <f t="shared" si="7"/>
        <v>499</v>
      </c>
      <c r="H79" s="4"/>
      <c r="I79" s="2"/>
      <c r="J79" s="13">
        <f t="shared" si="8"/>
        <v>-27081.955298541052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-27081.955298541052</v>
      </c>
      <c r="E80" s="4">
        <f t="shared" si="9"/>
        <v>-112.84148041058772</v>
      </c>
      <c r="F80" s="4">
        <f t="shared" si="6"/>
        <v>611.84148041058768</v>
      </c>
      <c r="G80" s="78">
        <f t="shared" si="7"/>
        <v>499</v>
      </c>
      <c r="H80" s="4"/>
      <c r="I80" s="2"/>
      <c r="J80" s="13">
        <f t="shared" si="8"/>
        <v>-27693.796778951641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-27693.796778951641</v>
      </c>
      <c r="E81" s="4">
        <f t="shared" si="9"/>
        <v>-115.39081991229851</v>
      </c>
      <c r="F81" s="4">
        <f t="shared" si="6"/>
        <v>614.39081991229853</v>
      </c>
      <c r="G81" s="78">
        <f t="shared" si="7"/>
        <v>499</v>
      </c>
      <c r="H81" s="4"/>
      <c r="I81" s="2"/>
      <c r="J81" s="13">
        <f t="shared" si="8"/>
        <v>-28308.18759886394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-28308.18759886394</v>
      </c>
      <c r="E82" s="4">
        <f t="shared" si="9"/>
        <v>-117.95078166193309</v>
      </c>
      <c r="F82" s="4">
        <f t="shared" si="6"/>
        <v>616.95078166193309</v>
      </c>
      <c r="G82" s="78">
        <f t="shared" si="7"/>
        <v>499</v>
      </c>
      <c r="H82" s="4"/>
      <c r="I82" s="2"/>
      <c r="J82" s="13">
        <f t="shared" si="8"/>
        <v>-28925.138380525874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-28925.138380525874</v>
      </c>
      <c r="E83" s="4">
        <f t="shared" si="9"/>
        <v>-120.52140991885783</v>
      </c>
      <c r="F83" s="4">
        <f t="shared" si="6"/>
        <v>619.52140991885778</v>
      </c>
      <c r="G83" s="78">
        <f t="shared" si="7"/>
        <v>499</v>
      </c>
      <c r="H83" s="4"/>
      <c r="I83" s="2"/>
      <c r="J83" s="13">
        <f t="shared" si="8"/>
        <v>-29544.65979044473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-29544.65979044473</v>
      </c>
      <c r="E84" s="4">
        <f t="shared" si="9"/>
        <v>-123.10274912685304</v>
      </c>
      <c r="F84" s="4">
        <f t="shared" si="6"/>
        <v>622.10274912685304</v>
      </c>
      <c r="G84" s="78">
        <f t="shared" si="7"/>
        <v>499</v>
      </c>
      <c r="H84" s="4"/>
      <c r="I84" s="2"/>
      <c r="J84" s="13">
        <f t="shared" si="8"/>
        <v>-30166.762539571584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-30166.762539571584</v>
      </c>
      <c r="E85" s="4">
        <f t="shared" si="9"/>
        <v>-125.69484391488162</v>
      </c>
      <c r="F85" s="4">
        <f t="shared" si="6"/>
        <v>624.69484391488163</v>
      </c>
      <c r="G85" s="78">
        <f t="shared" si="7"/>
        <v>499</v>
      </c>
      <c r="H85" s="4"/>
      <c r="I85" s="2"/>
      <c r="J85" s="13">
        <f t="shared" si="8"/>
        <v>-30791.457383486464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-30791.457383486464</v>
      </c>
      <c r="E86" s="4">
        <f t="shared" si="9"/>
        <v>-128.29773909786027</v>
      </c>
      <c r="F86" s="4">
        <f t="shared" si="6"/>
        <v>627.29773909786024</v>
      </c>
      <c r="G86" s="78">
        <f t="shared" si="7"/>
        <v>499</v>
      </c>
      <c r="H86" s="4"/>
      <c r="I86" s="2"/>
      <c r="J86" s="13">
        <f t="shared" si="8"/>
        <v>-31418.755122584324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-31418.755122584324</v>
      </c>
      <c r="E87" s="4">
        <f t="shared" si="9"/>
        <v>-130.9114796774347</v>
      </c>
      <c r="F87" s="4">
        <f t="shared" si="6"/>
        <v>629.91147967743473</v>
      </c>
      <c r="G87" s="78">
        <f t="shared" si="7"/>
        <v>499</v>
      </c>
      <c r="H87" s="4"/>
      <c r="I87" s="2"/>
      <c r="J87" s="13">
        <f t="shared" si="8"/>
        <v>-32048.666602261757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-32048.666602261757</v>
      </c>
      <c r="E88" s="4">
        <f t="shared" si="9"/>
        <v>-133.53611084275732</v>
      </c>
      <c r="F88" s="4">
        <f t="shared" si="6"/>
        <v>632.53611084275735</v>
      </c>
      <c r="G88" s="78">
        <f t="shared" si="7"/>
        <v>499</v>
      </c>
      <c r="H88" s="4"/>
      <c r="I88" s="2"/>
      <c r="J88" s="13">
        <f t="shared" si="8"/>
        <v>-32681.202713104514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-32681.202713104514</v>
      </c>
      <c r="E89" s="4">
        <f t="shared" si="9"/>
        <v>-136.17167797126882</v>
      </c>
      <c r="F89" s="4">
        <f t="shared" si="6"/>
        <v>635.17167797126876</v>
      </c>
      <c r="G89" s="78">
        <f t="shared" si="7"/>
        <v>499</v>
      </c>
      <c r="H89" s="4"/>
      <c r="I89" s="2"/>
      <c r="J89" s="13">
        <f t="shared" si="8"/>
        <v>-33316.374391075784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-33316.374391075784</v>
      </c>
      <c r="E90" s="4">
        <f t="shared" si="9"/>
        <v>-138.81822662948244</v>
      </c>
      <c r="F90" s="4">
        <f t="shared" si="6"/>
        <v>637.81822662948241</v>
      </c>
      <c r="G90" s="78">
        <f t="shared" si="7"/>
        <v>499</v>
      </c>
      <c r="H90" s="4"/>
      <c r="I90" s="2"/>
      <c r="J90" s="13">
        <f t="shared" si="8"/>
        <v>-33954.192617705266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-33954.192617705266</v>
      </c>
      <c r="E91" s="4">
        <f t="shared" si="9"/>
        <v>-141.47580257377194</v>
      </c>
      <c r="F91" s="4">
        <f t="shared" si="6"/>
        <v>640.47580257377194</v>
      </c>
      <c r="G91" s="78">
        <f t="shared" si="7"/>
        <v>499</v>
      </c>
      <c r="H91" s="4"/>
      <c r="I91" s="2"/>
      <c r="J91" s="13">
        <f t="shared" si="8"/>
        <v>-34594.668420279035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-34594.668420279035</v>
      </c>
      <c r="E92" s="4">
        <f t="shared" si="9"/>
        <v>-144.14445175116265</v>
      </c>
      <c r="F92" s="4">
        <f t="shared" si="6"/>
        <v>643.14445175116271</v>
      </c>
      <c r="G92" s="78">
        <f t="shared" si="7"/>
        <v>499</v>
      </c>
      <c r="H92" s="4"/>
      <c r="I92" s="2"/>
      <c r="J92" s="13">
        <f t="shared" si="8"/>
        <v>-35237.812872030197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-35237.812872030197</v>
      </c>
      <c r="E93" s="4">
        <f t="shared" si="9"/>
        <v>-146.82422030012583</v>
      </c>
      <c r="F93" s="4">
        <f t="shared" si="6"/>
        <v>645.82422030012583</v>
      </c>
      <c r="G93" s="78">
        <f t="shared" si="7"/>
        <v>499</v>
      </c>
      <c r="H93" s="4"/>
      <c r="I93" s="2"/>
      <c r="J93" s="13">
        <f t="shared" si="8"/>
        <v>-35883.637092330326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-35883.637092330326</v>
      </c>
      <c r="E94" s="4">
        <f t="shared" si="9"/>
        <v>-149.51515455137636</v>
      </c>
      <c r="F94" s="4">
        <f t="shared" si="6"/>
        <v>648.51515455137633</v>
      </c>
      <c r="G94" s="78">
        <f t="shared" si="7"/>
        <v>499</v>
      </c>
      <c r="H94" s="4"/>
      <c r="I94" s="2"/>
      <c r="J94" s="13">
        <f t="shared" si="8"/>
        <v>-36532.152246881706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-36532.152246881706</v>
      </c>
      <c r="E95" s="4">
        <f t="shared" si="9"/>
        <v>-152.21730102867377</v>
      </c>
      <c r="F95" s="4">
        <f t="shared" si="6"/>
        <v>651.21730102867377</v>
      </c>
      <c r="G95" s="78">
        <f t="shared" si="7"/>
        <v>499</v>
      </c>
      <c r="H95" s="4"/>
      <c r="I95" s="2"/>
      <c r="J95" s="13">
        <f t="shared" si="8"/>
        <v>-37183.369547910377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-37183.369547910377</v>
      </c>
      <c r="E96" s="4">
        <f t="shared" si="9"/>
        <v>-154.93070644962657</v>
      </c>
      <c r="F96" s="4">
        <f t="shared" si="6"/>
        <v>653.93070644962654</v>
      </c>
      <c r="G96" s="78">
        <f t="shared" si="7"/>
        <v>499</v>
      </c>
      <c r="H96" s="4"/>
      <c r="I96" s="2"/>
      <c r="J96" s="13">
        <f t="shared" si="8"/>
        <v>-37837.300254360001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-37837.300254360001</v>
      </c>
      <c r="E97" s="4">
        <f t="shared" si="9"/>
        <v>-157.65541772650002</v>
      </c>
      <c r="F97" s="4">
        <f t="shared" si="6"/>
        <v>656.65541772649999</v>
      </c>
      <c r="G97" s="78">
        <f t="shared" si="7"/>
        <v>499</v>
      </c>
      <c r="H97" s="4"/>
      <c r="I97" s="2"/>
      <c r="J97" s="13">
        <f t="shared" si="8"/>
        <v>-38493.9556720865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-38493.9556720865</v>
      </c>
      <c r="E98" s="4">
        <f t="shared" si="9"/>
        <v>-160.39148196702709</v>
      </c>
      <c r="F98" s="4">
        <f t="shared" si="6"/>
        <v>659.39148196702706</v>
      </c>
      <c r="G98" s="78">
        <f t="shared" si="7"/>
        <v>499</v>
      </c>
      <c r="H98" s="4"/>
      <c r="I98" s="2"/>
      <c r="J98" s="13">
        <f t="shared" si="8"/>
        <v>-39153.347154053525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-39153.347154053525</v>
      </c>
      <c r="E99" s="4">
        <f t="shared" si="9"/>
        <v>-163.13894647522304</v>
      </c>
      <c r="F99" s="4">
        <f t="shared" si="6"/>
        <v>662.13894647522307</v>
      </c>
      <c r="G99" s="78">
        <f t="shared" si="7"/>
        <v>499</v>
      </c>
      <c r="H99" s="4"/>
      <c r="I99" s="2"/>
      <c r="J99" s="13">
        <f t="shared" si="8"/>
        <v>-39815.486100528746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-39815.486100528746</v>
      </c>
      <c r="E100" s="4">
        <f t="shared" si="9"/>
        <v>-165.89785875220312</v>
      </c>
      <c r="F100" s="4">
        <f t="shared" si="6"/>
        <v>664.89785875220309</v>
      </c>
      <c r="G100" s="78">
        <f t="shared" si="7"/>
        <v>499</v>
      </c>
      <c r="H100" s="4"/>
      <c r="I100" s="2"/>
      <c r="J100" s="13">
        <f t="shared" si="8"/>
        <v>-40480.383959280945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-40480.383959280945</v>
      </c>
      <c r="E101" s="4">
        <f t="shared" si="9"/>
        <v>-168.66826649700394</v>
      </c>
      <c r="F101" s="4">
        <f t="shared" si="6"/>
        <v>667.66826649700397</v>
      </c>
      <c r="G101" s="78">
        <f t="shared" si="7"/>
        <v>499</v>
      </c>
      <c r="H101" s="4"/>
      <c r="I101" s="2"/>
      <c r="J101" s="13">
        <f t="shared" si="8"/>
        <v>-41148.052225777952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-41148.052225777952</v>
      </c>
      <c r="E102" s="4">
        <f t="shared" si="9"/>
        <v>-171.45021760740815</v>
      </c>
      <c r="F102" s="4">
        <f t="shared" si="6"/>
        <v>670.45021760740815</v>
      </c>
      <c r="G102" s="78">
        <f t="shared" si="7"/>
        <v>499</v>
      </c>
      <c r="H102" s="4"/>
      <c r="I102" s="2"/>
      <c r="J102" s="13">
        <f t="shared" si="8"/>
        <v>-41818.502443385361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-41818.502443385361</v>
      </c>
      <c r="E103" s="4">
        <f t="shared" si="9"/>
        <v>-174.24376018077234</v>
      </c>
      <c r="F103" s="4">
        <f t="shared" si="6"/>
        <v>673.24376018077237</v>
      </c>
      <c r="G103" s="78">
        <f t="shared" si="7"/>
        <v>499</v>
      </c>
      <c r="H103" s="4"/>
      <c r="I103" s="2"/>
      <c r="J103" s="13">
        <f t="shared" si="8"/>
        <v>-42491.74620356613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-42491.74620356613</v>
      </c>
      <c r="E104" s="4">
        <f t="shared" si="9"/>
        <v>-177.04894251485891</v>
      </c>
      <c r="F104" s="4">
        <f t="shared" si="6"/>
        <v>676.04894251485894</v>
      </c>
      <c r="G104" s="78">
        <f t="shared" si="7"/>
        <v>499</v>
      </c>
      <c r="H104" s="4"/>
      <c r="I104" s="2"/>
      <c r="J104" s="13">
        <f t="shared" si="8"/>
        <v>-43167.795146080985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-43167.795146080985</v>
      </c>
      <c r="E105" s="4">
        <f t="shared" si="9"/>
        <v>-179.86581310867078</v>
      </c>
      <c r="F105" s="4">
        <f t="shared" si="6"/>
        <v>678.86581310867075</v>
      </c>
      <c r="G105" s="78">
        <f t="shared" si="7"/>
        <v>499</v>
      </c>
      <c r="H105" s="4"/>
      <c r="I105" s="2"/>
      <c r="J105" s="13">
        <f t="shared" si="8"/>
        <v>-43846.660959189656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-43846.660959189656</v>
      </c>
      <c r="E106" s="4">
        <f t="shared" si="9"/>
        <v>-182.69442066329023</v>
      </c>
      <c r="F106" s="4">
        <f t="shared" si="6"/>
        <v>681.6944206632902</v>
      </c>
      <c r="G106" s="78">
        <f t="shared" si="7"/>
        <v>499</v>
      </c>
      <c r="H106" s="4"/>
      <c r="I106" s="2"/>
      <c r="J106" s="13">
        <f t="shared" si="8"/>
        <v>-44528.355379852946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-44528.355379852946</v>
      </c>
      <c r="E107" s="4">
        <f t="shared" si="9"/>
        <v>-185.5348140827206</v>
      </c>
      <c r="F107" s="4">
        <f t="shared" si="6"/>
        <v>684.53481408272057</v>
      </c>
      <c r="G107" s="78">
        <f t="shared" si="7"/>
        <v>499</v>
      </c>
      <c r="H107" s="4"/>
      <c r="I107" s="2"/>
      <c r="J107" s="13">
        <f t="shared" si="8"/>
        <v>-45212.890193935666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-45212.890193935666</v>
      </c>
      <c r="E108" s="4">
        <f t="shared" si="9"/>
        <v>-188.38704247473194</v>
      </c>
      <c r="F108" s="4">
        <f t="shared" si="6"/>
        <v>687.38704247473197</v>
      </c>
      <c r="G108" s="78">
        <f t="shared" si="7"/>
        <v>499</v>
      </c>
      <c r="H108" s="4"/>
      <c r="I108" s="2"/>
      <c r="J108" s="13">
        <f t="shared" si="8"/>
        <v>-45900.277236410395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-45900.277236410395</v>
      </c>
      <c r="E109" s="4">
        <f t="shared" si="9"/>
        <v>-191.25115515170998</v>
      </c>
      <c r="F109" s="4">
        <f t="shared" si="6"/>
        <v>690.25115515171001</v>
      </c>
      <c r="G109" s="78">
        <f t="shared" si="7"/>
        <v>499</v>
      </c>
      <c r="H109" s="4"/>
      <c r="I109" s="2"/>
      <c r="J109" s="13">
        <f t="shared" si="8"/>
        <v>-46590.528391562104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-46590.528391562104</v>
      </c>
      <c r="E110" s="4">
        <f t="shared" si="9"/>
        <v>-194.12720163150877</v>
      </c>
      <c r="F110" s="4">
        <f t="shared" si="6"/>
        <v>693.1272016315088</v>
      </c>
      <c r="G110" s="78">
        <f t="shared" si="7"/>
        <v>499</v>
      </c>
      <c r="H110" s="4"/>
      <c r="I110" s="2"/>
      <c r="J110" s="13">
        <f t="shared" si="8"/>
        <v>-47283.655593193609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-47283.655593193609</v>
      </c>
      <c r="E111" s="4">
        <f t="shared" si="9"/>
        <v>-197.01523163830669</v>
      </c>
      <c r="F111" s="4">
        <f t="shared" si="6"/>
        <v>696.01523163830666</v>
      </c>
      <c r="G111" s="78">
        <f t="shared" si="7"/>
        <v>499</v>
      </c>
      <c r="H111" s="4"/>
      <c r="I111" s="2"/>
      <c r="J111" s="13">
        <f t="shared" si="8"/>
        <v>-47979.670824831919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-47979.670824831919</v>
      </c>
      <c r="E112" s="4">
        <f t="shared" si="9"/>
        <v>-199.91529510346632</v>
      </c>
      <c r="F112" s="4">
        <f t="shared" si="6"/>
        <v>698.91529510346629</v>
      </c>
      <c r="G112" s="78">
        <f t="shared" si="7"/>
        <v>499</v>
      </c>
      <c r="H112" s="4"/>
      <c r="I112" s="2"/>
      <c r="J112" s="13">
        <f t="shared" si="8"/>
        <v>-48678.586119935382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-48678.586119935382</v>
      </c>
      <c r="E113" s="4">
        <f t="shared" si="9"/>
        <v>-202.82744216639742</v>
      </c>
      <c r="F113" s="4">
        <f t="shared" si="6"/>
        <v>701.82744216639742</v>
      </c>
      <c r="G113" s="78">
        <f t="shared" si="7"/>
        <v>499</v>
      </c>
      <c r="H113" s="4"/>
      <c r="I113" s="2"/>
      <c r="J113" s="13">
        <f t="shared" si="8"/>
        <v>-49380.413562101778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-49380.413562101778</v>
      </c>
      <c r="E114" s="4">
        <f t="shared" si="9"/>
        <v>-205.7517231754241</v>
      </c>
      <c r="F114" s="4">
        <f t="shared" si="6"/>
        <v>704.7517231754241</v>
      </c>
      <c r="G114" s="78">
        <f t="shared" si="7"/>
        <v>499</v>
      </c>
      <c r="H114" s="4"/>
      <c r="I114" s="2"/>
      <c r="J114" s="13">
        <f t="shared" si="8"/>
        <v>-50085.165285277202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-50085.165285277202</v>
      </c>
      <c r="E115" s="4">
        <f t="shared" si="9"/>
        <v>-208.68818868865503</v>
      </c>
      <c r="F115" s="4">
        <f t="shared" si="6"/>
        <v>707.68818868865503</v>
      </c>
      <c r="G115" s="78">
        <f t="shared" si="7"/>
        <v>499</v>
      </c>
      <c r="H115" s="4"/>
      <c r="I115" s="2"/>
      <c r="J115" s="13">
        <f t="shared" si="8"/>
        <v>-50792.853473965857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-50792.853473965857</v>
      </c>
      <c r="E116" s="4">
        <f t="shared" si="9"/>
        <v>-211.63688947485775</v>
      </c>
      <c r="F116" s="4">
        <f t="shared" si="6"/>
        <v>710.63688947485775</v>
      </c>
      <c r="G116" s="78">
        <f t="shared" si="7"/>
        <v>499</v>
      </c>
      <c r="H116" s="4"/>
      <c r="I116" s="2"/>
      <c r="J116" s="13">
        <f t="shared" si="8"/>
        <v>-51503.490363440716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-51503.490363440716</v>
      </c>
      <c r="E117" s="4">
        <f t="shared" si="9"/>
        <v>-214.59787651433635</v>
      </c>
      <c r="F117" s="4">
        <f t="shared" si="6"/>
        <v>713.59787651433635</v>
      </c>
      <c r="G117" s="78">
        <f t="shared" si="7"/>
        <v>499</v>
      </c>
      <c r="H117" s="4"/>
      <c r="I117" s="2"/>
      <c r="J117" s="13">
        <f t="shared" si="8"/>
        <v>-52217.088239955054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-52217.088239955054</v>
      </c>
      <c r="E118" s="4">
        <f t="shared" si="9"/>
        <v>-217.57120099981273</v>
      </c>
      <c r="F118" s="4">
        <f t="shared" si="6"/>
        <v>716.57120099981273</v>
      </c>
      <c r="G118" s="78">
        <f t="shared" si="7"/>
        <v>499</v>
      </c>
      <c r="H118" s="4"/>
      <c r="I118" s="2"/>
      <c r="J118" s="13">
        <f t="shared" si="8"/>
        <v>-52933.659440954863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-52933.659440954863</v>
      </c>
      <c r="E119" s="4">
        <f t="shared" si="9"/>
        <v>-220.55691433731195</v>
      </c>
      <c r="F119" s="4">
        <f t="shared" si="6"/>
        <v>719.55691433731192</v>
      </c>
      <c r="G119" s="78">
        <f t="shared" si="7"/>
        <v>499</v>
      </c>
      <c r="H119" s="4"/>
      <c r="I119" s="2"/>
      <c r="J119" s="13">
        <f t="shared" si="8"/>
        <v>-53653.216355292177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-53653.216355292177</v>
      </c>
      <c r="E120" s="4">
        <f t="shared" si="9"/>
        <v>-223.55506814705075</v>
      </c>
      <c r="F120" s="4">
        <f t="shared" si="6"/>
        <v>722.55506814705075</v>
      </c>
      <c r="G120" s="78">
        <f t="shared" si="7"/>
        <v>499</v>
      </c>
      <c r="H120" s="4"/>
      <c r="I120" s="2"/>
      <c r="J120" s="13">
        <f t="shared" si="8"/>
        <v>-54375.771423439226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-54375.771423439226</v>
      </c>
      <c r="E121" s="4">
        <f t="shared" si="9"/>
        <v>-226.56571426433013</v>
      </c>
      <c r="F121" s="4">
        <f t="shared" si="6"/>
        <v>725.56571426433015</v>
      </c>
      <c r="G121" s="78">
        <f t="shared" si="7"/>
        <v>499</v>
      </c>
      <c r="H121" s="4"/>
      <c r="I121" s="2"/>
      <c r="J121" s="13">
        <f t="shared" si="8"/>
        <v>-55101.337137703558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-55101.337137703558</v>
      </c>
      <c r="E122" s="4">
        <f t="shared" si="9"/>
        <v>-229.5889047404315</v>
      </c>
      <c r="F122" s="4">
        <f t="shared" si="6"/>
        <v>728.58890474043153</v>
      </c>
      <c r="G122" s="78">
        <f t="shared" si="7"/>
        <v>499</v>
      </c>
      <c r="H122" s="4"/>
      <c r="I122" s="2"/>
      <c r="J122" s="13">
        <f t="shared" si="8"/>
        <v>-55829.926042443993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-55829.926042443993</v>
      </c>
      <c r="E123" s="4">
        <f t="shared" si="9"/>
        <v>-232.62469184351664</v>
      </c>
      <c r="F123" s="4">
        <f t="shared" si="6"/>
        <v>731.62469184351664</v>
      </c>
      <c r="G123" s="78">
        <f t="shared" si="7"/>
        <v>499</v>
      </c>
      <c r="H123" s="4"/>
      <c r="I123" s="2"/>
      <c r="J123" s="13">
        <f t="shared" si="8"/>
        <v>-56561.550734287506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-56561.550734287506</v>
      </c>
      <c r="E124" s="4">
        <f t="shared" si="9"/>
        <v>-235.67312805953131</v>
      </c>
      <c r="F124" s="4">
        <f t="shared" si="6"/>
        <v>734.67312805953134</v>
      </c>
      <c r="G124" s="78">
        <f t="shared" si="7"/>
        <v>499</v>
      </c>
      <c r="H124" s="4"/>
      <c r="I124" s="2"/>
      <c r="J124" s="13">
        <f t="shared" si="8"/>
        <v>-57296.22386234704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-57296.22386234704</v>
      </c>
      <c r="E125" s="4">
        <f t="shared" si="9"/>
        <v>-238.73426609311267</v>
      </c>
      <c r="F125" s="4">
        <f t="shared" si="6"/>
        <v>737.73426609311264</v>
      </c>
      <c r="G125" s="78">
        <f t="shared" si="7"/>
        <v>499</v>
      </c>
      <c r="H125" s="4"/>
      <c r="I125" s="2"/>
      <c r="J125" s="13">
        <f t="shared" si="8"/>
        <v>-58033.95812844015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-58033.95812844015</v>
      </c>
      <c r="E126" s="4">
        <f t="shared" si="9"/>
        <v>-241.80815886850064</v>
      </c>
      <c r="F126" s="4">
        <f t="shared" si="6"/>
        <v>740.80815886850064</v>
      </c>
      <c r="G126" s="78">
        <f t="shared" si="7"/>
        <v>499</v>
      </c>
      <c r="H126" s="4"/>
      <c r="I126" s="2"/>
      <c r="J126" s="13">
        <f t="shared" si="8"/>
        <v>-58774.766287308652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-58774.766287308652</v>
      </c>
      <c r="E127" s="4">
        <f t="shared" si="9"/>
        <v>-244.89485953045275</v>
      </c>
      <c r="F127" s="4">
        <f t="shared" si="6"/>
        <v>743.89485953045278</v>
      </c>
      <c r="G127" s="78">
        <f t="shared" si="7"/>
        <v>499</v>
      </c>
      <c r="H127" s="4"/>
      <c r="I127" s="2"/>
      <c r="J127" s="13">
        <f t="shared" si="8"/>
        <v>-59518.661146839106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-59518.661146839106</v>
      </c>
      <c r="E128" s="4">
        <f t="shared" si="9"/>
        <v>-247.99442144516297</v>
      </c>
      <c r="F128" s="4">
        <f t="shared" si="6"/>
        <v>746.99442144516297</v>
      </c>
      <c r="G128" s="78">
        <f t="shared" si="7"/>
        <v>499</v>
      </c>
      <c r="H128" s="4"/>
      <c r="I128" s="2"/>
      <c r="J128" s="13">
        <f t="shared" si="8"/>
        <v>-60265.655568284266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-60265.655568284266</v>
      </c>
      <c r="E129" s="4">
        <f t="shared" si="9"/>
        <v>-251.10689820118446</v>
      </c>
      <c r="F129" s="4">
        <f t="shared" si="6"/>
        <v>3484.7068982011842</v>
      </c>
      <c r="G129" s="78">
        <v>3233.6</v>
      </c>
      <c r="H129" s="4"/>
      <c r="I129" s="2"/>
      <c r="J129" s="13">
        <f t="shared" si="8"/>
        <v>-63750.362466485451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I5:J5"/>
    <mergeCell ref="G1:H1"/>
    <mergeCell ref="I1:J1"/>
    <mergeCell ref="L1:Q7"/>
    <mergeCell ref="G2:H2"/>
    <mergeCell ref="I2:J2"/>
    <mergeCell ref="G3:H3"/>
    <mergeCell ref="I3:J3"/>
    <mergeCell ref="G4:H4"/>
    <mergeCell ref="I4:J4"/>
    <mergeCell ref="G5:H5"/>
  </mergeCells>
  <pageMargins left="0.33" right="0.38" top="0.33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</sheetPr>
  <dimension ref="A1:M290"/>
  <sheetViews>
    <sheetView zoomScaleNormal="100" workbookViewId="0">
      <selection activeCell="E4" sqref="E4:H4"/>
    </sheetView>
  </sheetViews>
  <sheetFormatPr baseColWidth="10" defaultColWidth="8.83203125" defaultRowHeight="16" x14ac:dyDescent="0.2"/>
  <cols>
    <col min="1" max="1" width="3.5" style="22" customWidth="1"/>
    <col min="2" max="2" width="18.6640625" customWidth="1"/>
    <col min="3" max="3" width="16.83203125" style="14" bestFit="1" customWidth="1"/>
    <col min="4" max="4" width="3" customWidth="1"/>
    <col min="5" max="5" width="8.6640625" style="6" customWidth="1"/>
    <col min="6" max="6" width="10" style="31" bestFit="1" customWidth="1"/>
    <col min="7" max="7" width="28" style="6" customWidth="1"/>
    <col min="8" max="8" width="19" style="48" bestFit="1" customWidth="1"/>
    <col min="9" max="9" width="14.6640625" bestFit="1" customWidth="1"/>
    <col min="10" max="10" width="12.6640625" customWidth="1"/>
    <col min="11" max="11" width="30" style="15" bestFit="1" customWidth="1"/>
    <col min="12" max="12" width="13.83203125" style="15" customWidth="1"/>
    <col min="13" max="13" width="12" style="15" customWidth="1"/>
  </cols>
  <sheetData>
    <row r="1" spans="1:13" ht="17" customHeight="1" thickBot="1" x14ac:dyDescent="0.4">
      <c r="B1" s="97" t="s">
        <v>0</v>
      </c>
      <c r="C1" s="97"/>
      <c r="D1" s="97"/>
      <c r="E1" s="96"/>
      <c r="F1" s="96"/>
      <c r="G1" s="96"/>
      <c r="H1" s="47"/>
      <c r="I1" s="21"/>
      <c r="J1" s="21"/>
      <c r="K1" s="16" t="s">
        <v>1</v>
      </c>
      <c r="L1" s="17">
        <v>6</v>
      </c>
    </row>
    <row r="2" spans="1:13" ht="16" customHeight="1" x14ac:dyDescent="0.35">
      <c r="B2" s="97"/>
      <c r="C2" s="97"/>
      <c r="D2" s="97"/>
      <c r="E2" s="96"/>
      <c r="F2" s="98"/>
      <c r="G2" s="99"/>
      <c r="H2" s="47"/>
      <c r="I2" s="21"/>
      <c r="J2" s="21"/>
      <c r="K2" s="15" t="s">
        <v>2</v>
      </c>
      <c r="L2" s="15" t="s">
        <v>3</v>
      </c>
    </row>
    <row r="3" spans="1:13" x14ac:dyDescent="0.2">
      <c r="K3" s="15">
        <v>1</v>
      </c>
      <c r="L3" s="15">
        <v>2019</v>
      </c>
      <c r="M3" s="15" t="s">
        <v>13</v>
      </c>
    </row>
    <row r="4" spans="1:13" ht="20" thickBot="1" x14ac:dyDescent="0.3">
      <c r="E4" s="80" t="s">
        <v>5</v>
      </c>
      <c r="F4" s="80"/>
      <c r="G4" s="80"/>
      <c r="H4" s="80"/>
      <c r="K4" s="15">
        <v>2</v>
      </c>
      <c r="L4" s="15">
        <v>2019</v>
      </c>
      <c r="M4" s="15" t="s">
        <v>14</v>
      </c>
    </row>
    <row r="5" spans="1:13" ht="22" thickBot="1" x14ac:dyDescent="0.3">
      <c r="B5" s="18">
        <f>VLOOKUP($L$1,K3:M134,2,FALSE)</f>
        <v>2019</v>
      </c>
      <c r="C5" s="19" t="str">
        <f>VLOOKUP($L$1,K3:M134,3,FALSE)</f>
        <v xml:space="preserve">Jun </v>
      </c>
      <c r="H5" s="49"/>
      <c r="J5" s="27"/>
      <c r="K5" s="15">
        <v>3</v>
      </c>
      <c r="L5" s="15">
        <v>2019</v>
      </c>
      <c r="M5" s="15" t="s">
        <v>15</v>
      </c>
    </row>
    <row r="6" spans="1:13" ht="22" thickBot="1" x14ac:dyDescent="0.4">
      <c r="E6" s="51" t="s">
        <v>34</v>
      </c>
      <c r="F6" s="52" t="s">
        <v>35</v>
      </c>
      <c r="G6" s="53" t="s">
        <v>32</v>
      </c>
      <c r="H6" s="54">
        <f>SUM(H7:H10)</f>
        <v>766985.94371829636</v>
      </c>
      <c r="I6" s="55"/>
      <c r="J6" s="56" t="s">
        <v>24</v>
      </c>
      <c r="K6" s="15">
        <v>4</v>
      </c>
      <c r="L6" s="15">
        <v>2019</v>
      </c>
      <c r="M6" s="15" t="s">
        <v>16</v>
      </c>
    </row>
    <row r="7" spans="1:13" x14ac:dyDescent="0.2">
      <c r="A7" s="22" t="s">
        <v>36</v>
      </c>
      <c r="B7" s="79" t="str">
        <f>G7</f>
        <v>Practice Loan 1</v>
      </c>
      <c r="C7" s="84">
        <f>INDEX(A!$A$6:$M$999,MATCH($L$1,A!$A$6:$A$999,0),MATCH("End Balance",A!$A$8:$K$8,0))</f>
        <v>325975.66426903004</v>
      </c>
      <c r="E7" s="41">
        <f>A!D$5</f>
        <v>0.04</v>
      </c>
      <c r="F7" s="32">
        <f>A!D$4</f>
        <v>15</v>
      </c>
      <c r="G7" s="6" t="str">
        <f>A!D2</f>
        <v>Practice Loan 1</v>
      </c>
      <c r="H7" s="49">
        <f>C7</f>
        <v>325975.66426903004</v>
      </c>
      <c r="I7" s="6" t="str">
        <f>A!D$3</f>
        <v>Bank #1</v>
      </c>
      <c r="J7" s="27">
        <f>A!G$10</f>
        <v>3451.32</v>
      </c>
      <c r="K7" s="15">
        <v>5</v>
      </c>
      <c r="L7" s="15">
        <v>2019</v>
      </c>
      <c r="M7" s="15" t="s">
        <v>4</v>
      </c>
    </row>
    <row r="8" spans="1:13" x14ac:dyDescent="0.2">
      <c r="A8" s="22" t="s">
        <v>37</v>
      </c>
      <c r="B8" s="79" t="str">
        <f>G8</f>
        <v>Loan 2</v>
      </c>
      <c r="C8" s="84">
        <f>INDEX(B!$A$6:$M$999,MATCH($L$1,B!$A$6:$A$999,0),MATCH("End Balance",B!$A$8:$K$8,0))</f>
        <v>244016.93667080835</v>
      </c>
      <c r="E8" s="41">
        <f>B!D$5</f>
        <v>0.04</v>
      </c>
      <c r="F8" s="32">
        <f>B!D$4</f>
        <v>15</v>
      </c>
      <c r="G8" s="6" t="str">
        <f>B!D2</f>
        <v>Loan 2</v>
      </c>
      <c r="H8" s="49">
        <f>C8</f>
        <v>244016.93667080835</v>
      </c>
      <c r="I8" s="6" t="str">
        <f>B!D$3</f>
        <v>Bank #1</v>
      </c>
      <c r="J8" s="27">
        <f>B!G$10</f>
        <v>1485</v>
      </c>
      <c r="K8" s="15">
        <v>6</v>
      </c>
      <c r="L8" s="15">
        <v>2019</v>
      </c>
      <c r="M8" s="15" t="s">
        <v>6</v>
      </c>
    </row>
    <row r="9" spans="1:13" x14ac:dyDescent="0.2">
      <c r="A9" s="22" t="s">
        <v>38</v>
      </c>
      <c r="B9" s="79" t="str">
        <f>G9</f>
        <v>Loan 3</v>
      </c>
      <c r="C9" s="84">
        <f>INDEX('C'!$A$6:$M$999,MATCH($L$1,'C'!$A$6:$A$999,0),MATCH("End Balance",'C'!$A$8:$K$8,0))</f>
        <v>196993.34277845788</v>
      </c>
      <c r="E9" s="41">
        <f>'C'!D$5</f>
        <v>0.04</v>
      </c>
      <c r="F9" s="32">
        <f>'C'!D$4</f>
        <v>15</v>
      </c>
      <c r="G9" s="75" t="str">
        <f>'C'!D2</f>
        <v>Loan 3</v>
      </c>
      <c r="H9" s="49">
        <f>C9</f>
        <v>196993.34277845788</v>
      </c>
      <c r="I9" s="6" t="str">
        <f>'C'!D$3</f>
        <v>Bank #1</v>
      </c>
      <c r="J9" s="27">
        <f>'C'!G$10</f>
        <v>995</v>
      </c>
      <c r="K9" s="15">
        <v>7</v>
      </c>
      <c r="L9" s="15">
        <v>2019</v>
      </c>
      <c r="M9" s="15" t="s">
        <v>7</v>
      </c>
    </row>
    <row r="10" spans="1:13" x14ac:dyDescent="0.2">
      <c r="A10" s="22" t="s">
        <v>39</v>
      </c>
      <c r="B10" s="85" t="str">
        <f>G12</f>
        <v>Practice Loan 4</v>
      </c>
      <c r="C10" s="86">
        <f>INDEX(D!$A$6:$M$999,MATCH($L$1,D!$A$6:$A$999,0),MATCH("End Balance",D!$A$8:$K$8,0))</f>
        <v>184127.54396475005</v>
      </c>
      <c r="I10" s="6"/>
      <c r="K10" s="15">
        <v>8</v>
      </c>
      <c r="L10" s="15">
        <v>2019</v>
      </c>
      <c r="M10" s="15" t="s">
        <v>8</v>
      </c>
    </row>
    <row r="11" spans="1:13" ht="22" thickBot="1" x14ac:dyDescent="0.4">
      <c r="A11" s="22" t="s">
        <v>40</v>
      </c>
      <c r="B11" s="85" t="str">
        <f>G13</f>
        <v>Loan 5</v>
      </c>
      <c r="C11" s="86">
        <f>INDEX(E!$A$6:$M$999,MATCH($L$1,E!$A$6:$A$999,0),MATCH("End Balance",E!$A$8:$K$8,0))</f>
        <v>163622.30660565823</v>
      </c>
      <c r="E11" s="57" t="s">
        <v>34</v>
      </c>
      <c r="F11" s="58" t="s">
        <v>35</v>
      </c>
      <c r="G11" s="59" t="s">
        <v>58</v>
      </c>
      <c r="H11" s="60">
        <f>SUM(H12:H15)</f>
        <v>611181.41918871889</v>
      </c>
      <c r="I11" s="61"/>
      <c r="J11" s="62" t="s">
        <v>24</v>
      </c>
      <c r="K11" s="15">
        <v>9</v>
      </c>
      <c r="L11" s="15">
        <v>2019</v>
      </c>
      <c r="M11" s="15" t="s">
        <v>9</v>
      </c>
    </row>
    <row r="12" spans="1:13" x14ac:dyDescent="0.2">
      <c r="A12" s="22" t="s">
        <v>41</v>
      </c>
      <c r="B12" s="87" t="str">
        <f>G14</f>
        <v>Buildout Loan</v>
      </c>
      <c r="C12" s="86">
        <f>INDEX(F!$A$6:$M$999,MATCH($L$1,F!$A$6:$A$999,0),MATCH("End Balance",F!$A$8:$K$8,0))</f>
        <v>263431.56861831062</v>
      </c>
      <c r="E12" s="41">
        <f>D!D$5</f>
        <v>0.05</v>
      </c>
      <c r="F12" s="32">
        <f>D!D$4</f>
        <v>10</v>
      </c>
      <c r="G12" s="6" t="str">
        <f>D!D2</f>
        <v>Practice Loan 4</v>
      </c>
      <c r="H12" s="49">
        <f>C10</f>
        <v>184127.54396475005</v>
      </c>
      <c r="I12" s="6" t="str">
        <f>D!D$3</f>
        <v>Bank #2</v>
      </c>
      <c r="J12" s="27">
        <f>D!G$10</f>
        <v>3451.32</v>
      </c>
      <c r="K12" s="15">
        <v>10</v>
      </c>
      <c r="L12" s="15">
        <v>2019</v>
      </c>
      <c r="M12" s="15" t="s">
        <v>10</v>
      </c>
    </row>
    <row r="13" spans="1:13" ht="14.25" customHeight="1" x14ac:dyDescent="0.2">
      <c r="A13" s="22" t="s">
        <v>42</v>
      </c>
      <c r="B13" s="88" t="str">
        <f>G17</f>
        <v>Property 1</v>
      </c>
      <c r="C13" s="89">
        <f>INDEX(G!$A$6:$M$999,MATCH($L$1,G!$A$6:$A$999,0),MATCH("End Balance",G!$A$8:$K$8,0))</f>
        <v>98294.642641340251</v>
      </c>
      <c r="E13" s="41">
        <f>E!D$5</f>
        <v>0.05</v>
      </c>
      <c r="F13" s="32">
        <f>E!D$4</f>
        <v>10</v>
      </c>
      <c r="G13" s="6" t="str">
        <f>E!D$2</f>
        <v>Loan 5</v>
      </c>
      <c r="H13" s="49">
        <f>C11</f>
        <v>163622.30660565823</v>
      </c>
      <c r="I13" s="6" t="str">
        <f>E!D$3</f>
        <v>Bank #2</v>
      </c>
      <c r="J13" s="27">
        <f>E!G$10</f>
        <v>3451.32</v>
      </c>
      <c r="K13" s="15">
        <v>11</v>
      </c>
      <c r="L13" s="15">
        <v>2019</v>
      </c>
      <c r="M13" s="15" t="s">
        <v>11</v>
      </c>
    </row>
    <row r="14" spans="1:13" x14ac:dyDescent="0.2">
      <c r="A14" s="22" t="s">
        <v>43</v>
      </c>
      <c r="B14" s="88" t="str">
        <f>G18</f>
        <v>Property 2</v>
      </c>
      <c r="C14" s="89">
        <f>INDEX(H!$A$6:$M$999,MATCH($L$1,H!$A$6:$A$999,0),MATCH("End Balance",H!$A$8:$K$8,0))</f>
        <v>78076.043612327005</v>
      </c>
      <c r="E14" s="41">
        <f>F!D$5</f>
        <v>4.0899999999999999E-2</v>
      </c>
      <c r="F14" s="32">
        <f>F!D$4</f>
        <v>10</v>
      </c>
      <c r="G14" s="6" t="str">
        <f>F!D$2</f>
        <v>Buildout Loan</v>
      </c>
      <c r="H14" s="49">
        <f>C12</f>
        <v>263431.56861831062</v>
      </c>
      <c r="I14" s="6" t="str">
        <f>F!D$3</f>
        <v>Bank #2</v>
      </c>
      <c r="J14" s="27">
        <f>F!G$10</f>
        <v>2849</v>
      </c>
      <c r="K14" s="15">
        <v>12</v>
      </c>
      <c r="L14" s="15">
        <v>2019</v>
      </c>
      <c r="M14" s="15" t="s">
        <v>12</v>
      </c>
    </row>
    <row r="15" spans="1:13" x14ac:dyDescent="0.2">
      <c r="A15" s="22" t="s">
        <v>44</v>
      </c>
      <c r="B15" s="88" t="str">
        <f>G19</f>
        <v>Property 2 Improvements</v>
      </c>
      <c r="C15" s="89">
        <f>INDEX(I!$A$6:$M$999,MATCH($L$1,I!$A$6:$A$999,0),MATCH("End Balance",I!$A$8:$K$8,0))</f>
        <v>13336.188735907293</v>
      </c>
      <c r="J15" s="27"/>
      <c r="K15" s="15">
        <v>13</v>
      </c>
      <c r="L15" s="15">
        <f>L14+1</f>
        <v>2020</v>
      </c>
      <c r="M15" s="15" t="s">
        <v>13</v>
      </c>
    </row>
    <row r="16" spans="1:13" ht="22" thickBot="1" x14ac:dyDescent="0.4">
      <c r="A16" s="22" t="s">
        <v>45</v>
      </c>
      <c r="B16" s="90" t="str">
        <f>G22</f>
        <v>Loan 6</v>
      </c>
      <c r="C16" s="91">
        <f>INDEX(J!$A$6:$M$999,MATCH($L$1,J!$A$6:$A$999,0),MATCH("End Balance",J!$A$8:$K$8,0))</f>
        <v>294433.66474852845</v>
      </c>
      <c r="E16" s="63" t="s">
        <v>34</v>
      </c>
      <c r="F16" s="64" t="s">
        <v>35</v>
      </c>
      <c r="G16" s="65" t="s">
        <v>68</v>
      </c>
      <c r="H16" s="66">
        <f>SUM(H17:H19)</f>
        <v>189706.87498957454</v>
      </c>
      <c r="I16" s="67"/>
      <c r="J16" s="68" t="s">
        <v>24</v>
      </c>
      <c r="K16" s="15">
        <v>14</v>
      </c>
      <c r="L16" s="15">
        <f t="shared" ref="L16:L26" si="0">L15</f>
        <v>2020</v>
      </c>
      <c r="M16" s="15" t="s">
        <v>14</v>
      </c>
    </row>
    <row r="17" spans="1:13" x14ac:dyDescent="0.2">
      <c r="A17" s="22" t="s">
        <v>46</v>
      </c>
      <c r="B17" s="92" t="str">
        <f>G23</f>
        <v>Loan 6</v>
      </c>
      <c r="C17" s="91">
        <f>INDEX(K!$A$6:$M$999,MATCH($L$1,K!$A$6:$A$999,0),MATCH("End Balance",K!$A$8:$K$8,0))</f>
        <v>139268.75849289054</v>
      </c>
      <c r="E17" s="41">
        <f>G!D$5</f>
        <v>3.49E-2</v>
      </c>
      <c r="F17" s="32">
        <f>G!D$4</f>
        <v>10</v>
      </c>
      <c r="G17" s="6" t="str">
        <f>G!D$2</f>
        <v>Property 1</v>
      </c>
      <c r="H17" s="50">
        <f>C13</f>
        <v>98294.642641340251</v>
      </c>
      <c r="I17" s="6" t="str">
        <f>G!D$3</f>
        <v>Bank #2</v>
      </c>
      <c r="J17" s="27">
        <f>G!G$10</f>
        <v>573</v>
      </c>
      <c r="K17" s="15">
        <v>15</v>
      </c>
      <c r="L17" s="15">
        <f t="shared" si="0"/>
        <v>2020</v>
      </c>
      <c r="M17" s="15" t="s">
        <v>15</v>
      </c>
    </row>
    <row r="18" spans="1:13" x14ac:dyDescent="0.2">
      <c r="A18" s="22" t="s">
        <v>65</v>
      </c>
      <c r="B18" s="92" t="str">
        <f>G24</f>
        <v>Loan 6</v>
      </c>
      <c r="C18" s="91">
        <f>INDEX(L!$A$6:$M$999,MATCH($L$1,L!$A$6:$A$999,0),MATCH("End Balance",L!$A$8:$K$8,0))</f>
        <v>7227.2573733043046</v>
      </c>
      <c r="E18" s="41">
        <f>H!D$5</f>
        <v>2.4899999999999999E-2</v>
      </c>
      <c r="F18" s="32">
        <f>H!D$4</f>
        <v>10</v>
      </c>
      <c r="G18" s="6" t="str">
        <f>H!D$2</f>
        <v>Property 2</v>
      </c>
      <c r="H18" s="50">
        <f>C14</f>
        <v>78076.043612327005</v>
      </c>
      <c r="I18" s="6" t="str">
        <f>H!D$3</f>
        <v>Bank #2</v>
      </c>
      <c r="J18" s="27">
        <f>H!G$10</f>
        <v>485</v>
      </c>
      <c r="K18" s="15">
        <v>16</v>
      </c>
      <c r="L18" s="15">
        <f t="shared" si="0"/>
        <v>2020</v>
      </c>
      <c r="M18" s="15" t="s">
        <v>16</v>
      </c>
    </row>
    <row r="19" spans="1:13" x14ac:dyDescent="0.2">
      <c r="C19" s="45"/>
      <c r="E19" s="41">
        <f>I!D$5</f>
        <v>0.04</v>
      </c>
      <c r="F19" s="32">
        <f>I!D$4</f>
        <v>10</v>
      </c>
      <c r="G19" s="6" t="str">
        <f>I!D$2</f>
        <v>Property 2 Improvements</v>
      </c>
      <c r="H19" s="50">
        <f>C15</f>
        <v>13336.188735907293</v>
      </c>
      <c r="I19" s="6" t="str">
        <f>I!D$3</f>
        <v>Bank #2</v>
      </c>
      <c r="J19" s="27">
        <f>I!G$10</f>
        <v>325</v>
      </c>
      <c r="K19" s="15">
        <v>17</v>
      </c>
      <c r="L19" s="15">
        <f t="shared" si="0"/>
        <v>2020</v>
      </c>
      <c r="M19" s="15" t="s">
        <v>4</v>
      </c>
    </row>
    <row r="20" spans="1:13" x14ac:dyDescent="0.2">
      <c r="C20" s="45"/>
      <c r="E20" s="26"/>
      <c r="F20" s="35"/>
      <c r="G20" s="20"/>
      <c r="H20" s="50"/>
      <c r="I20" s="20"/>
      <c r="J20" s="20"/>
      <c r="K20" s="15">
        <v>18</v>
      </c>
      <c r="L20" s="15">
        <f t="shared" si="0"/>
        <v>2020</v>
      </c>
      <c r="M20" s="15" t="s">
        <v>6</v>
      </c>
    </row>
    <row r="21" spans="1:13" ht="22" thickBot="1" x14ac:dyDescent="0.4">
      <c r="A21" s="37"/>
      <c r="B21" s="36"/>
      <c r="C21" s="46"/>
      <c r="E21" s="69" t="s">
        <v>34</v>
      </c>
      <c r="F21" s="70" t="s">
        <v>35</v>
      </c>
      <c r="G21" s="71" t="s">
        <v>59</v>
      </c>
      <c r="H21" s="72">
        <f>SUM(H22:H24)</f>
        <v>440929.6806147233</v>
      </c>
      <c r="I21" s="73"/>
      <c r="J21" s="74" t="s">
        <v>24</v>
      </c>
      <c r="K21" s="15">
        <v>19</v>
      </c>
      <c r="L21" s="15">
        <f t="shared" si="0"/>
        <v>2020</v>
      </c>
      <c r="M21" s="15" t="s">
        <v>7</v>
      </c>
    </row>
    <row r="22" spans="1:13" x14ac:dyDescent="0.2">
      <c r="B22" s="22" t="s">
        <v>17</v>
      </c>
      <c r="C22" s="95">
        <f>SUM(C7:C21)</f>
        <v>2008803.9185113129</v>
      </c>
      <c r="E22" s="41">
        <f>J!D$5</f>
        <v>0.05</v>
      </c>
      <c r="F22" s="32">
        <f>J!D$4</f>
        <v>10</v>
      </c>
      <c r="G22" s="6" t="str">
        <f>J!D$2</f>
        <v>Loan 6</v>
      </c>
      <c r="H22" s="50">
        <f>C16</f>
        <v>294433.66474852845</v>
      </c>
      <c r="I22" s="6" t="str">
        <f>J!D$3</f>
        <v>Bank #2</v>
      </c>
      <c r="J22" s="27">
        <f>J!G$10</f>
        <v>1999</v>
      </c>
      <c r="K22" s="15">
        <v>20</v>
      </c>
      <c r="L22" s="15">
        <f t="shared" si="0"/>
        <v>2020</v>
      </c>
      <c r="M22" s="15" t="s">
        <v>8</v>
      </c>
    </row>
    <row r="23" spans="1:13" ht="16" customHeight="1" x14ac:dyDescent="0.2">
      <c r="E23" s="41">
        <f>K!D$5</f>
        <v>0.05</v>
      </c>
      <c r="F23" s="32">
        <f>K!D$4</f>
        <v>10</v>
      </c>
      <c r="G23" s="6" t="str">
        <f>K!D$2</f>
        <v>Loan 6</v>
      </c>
      <c r="H23" s="50">
        <f>C17</f>
        <v>139268.75849289054</v>
      </c>
      <c r="I23" s="6" t="str">
        <f>K!D$3</f>
        <v>Bank #2</v>
      </c>
      <c r="J23" s="27">
        <f>K!G$10</f>
        <v>2395</v>
      </c>
      <c r="K23" s="15">
        <v>21</v>
      </c>
      <c r="L23" s="15">
        <f t="shared" si="0"/>
        <v>2020</v>
      </c>
      <c r="M23" s="15" t="s">
        <v>9</v>
      </c>
    </row>
    <row r="24" spans="1:13" x14ac:dyDescent="0.2">
      <c r="E24" s="41">
        <f>L!D$5</f>
        <v>0.05</v>
      </c>
      <c r="F24" s="32">
        <f>L!D$4</f>
        <v>10</v>
      </c>
      <c r="G24" s="6" t="str">
        <f>L!D$2</f>
        <v>Loan 6</v>
      </c>
      <c r="H24" s="50">
        <f>C18</f>
        <v>7227.2573733043046</v>
      </c>
      <c r="I24" s="6" t="str">
        <f>L!D$3</f>
        <v>Bank #2</v>
      </c>
      <c r="J24" s="27">
        <f>L!G$10</f>
        <v>499</v>
      </c>
      <c r="K24" s="15">
        <v>22</v>
      </c>
      <c r="L24" s="15">
        <f t="shared" si="0"/>
        <v>2020</v>
      </c>
      <c r="M24" s="15" t="s">
        <v>10</v>
      </c>
    </row>
    <row r="25" spans="1:13" x14ac:dyDescent="0.2">
      <c r="E25" s="20"/>
      <c r="F25" s="35"/>
      <c r="G25" s="20"/>
      <c r="H25" s="47"/>
      <c r="I25" s="20"/>
      <c r="J25" s="20"/>
      <c r="K25" s="15">
        <v>23</v>
      </c>
      <c r="L25" s="15">
        <f t="shared" si="0"/>
        <v>2020</v>
      </c>
      <c r="M25" s="15" t="s">
        <v>11</v>
      </c>
    </row>
    <row r="26" spans="1:13" ht="19" x14ac:dyDescent="0.25">
      <c r="E26" s="24"/>
      <c r="F26" s="34"/>
      <c r="G26" s="25"/>
      <c r="H26" s="50"/>
      <c r="I26" s="20"/>
      <c r="J26" s="20"/>
      <c r="K26" s="15">
        <v>24</v>
      </c>
      <c r="L26" s="15">
        <f t="shared" si="0"/>
        <v>2020</v>
      </c>
      <c r="M26" s="15" t="s">
        <v>12</v>
      </c>
    </row>
    <row r="27" spans="1:13" ht="27" x14ac:dyDescent="0.45">
      <c r="E27" s="23"/>
      <c r="F27" s="33"/>
      <c r="G27" s="93" t="s">
        <v>72</v>
      </c>
      <c r="H27" s="94">
        <f>SUM(H21,H16,H11,H6)</f>
        <v>2008803.9185113134</v>
      </c>
      <c r="I27" s="20"/>
      <c r="J27" s="28">
        <f>SUM(J7:J24)</f>
        <v>21958.959999999999</v>
      </c>
      <c r="K27" s="15">
        <v>25</v>
      </c>
      <c r="L27" s="15">
        <f>L26+1</f>
        <v>2021</v>
      </c>
      <c r="M27" s="15" t="s">
        <v>13</v>
      </c>
    </row>
    <row r="28" spans="1:13" x14ac:dyDescent="0.2">
      <c r="K28" s="15">
        <v>26</v>
      </c>
      <c r="L28" s="15">
        <f t="shared" ref="L28:L38" si="1">L27</f>
        <v>2021</v>
      </c>
      <c r="M28" s="15" t="s">
        <v>14</v>
      </c>
    </row>
    <row r="29" spans="1:13" x14ac:dyDescent="0.2">
      <c r="K29" s="15">
        <v>27</v>
      </c>
      <c r="L29" s="15">
        <f t="shared" si="1"/>
        <v>2021</v>
      </c>
      <c r="M29" s="15" t="s">
        <v>15</v>
      </c>
    </row>
    <row r="30" spans="1:13" x14ac:dyDescent="0.2">
      <c r="K30" s="15">
        <v>28</v>
      </c>
      <c r="L30" s="15">
        <f t="shared" si="1"/>
        <v>2021</v>
      </c>
      <c r="M30" s="15" t="s">
        <v>16</v>
      </c>
    </row>
    <row r="31" spans="1:13" x14ac:dyDescent="0.2">
      <c r="K31" s="15">
        <v>29</v>
      </c>
      <c r="L31" s="15">
        <f t="shared" si="1"/>
        <v>2021</v>
      </c>
      <c r="M31" s="15" t="s">
        <v>4</v>
      </c>
    </row>
    <row r="32" spans="1:13" x14ac:dyDescent="0.2">
      <c r="K32" s="15">
        <v>30</v>
      </c>
      <c r="L32" s="15">
        <f t="shared" si="1"/>
        <v>2021</v>
      </c>
      <c r="M32" s="15" t="s">
        <v>6</v>
      </c>
    </row>
    <row r="33" spans="11:13" x14ac:dyDescent="0.2">
      <c r="K33" s="15">
        <v>31</v>
      </c>
      <c r="L33" s="15">
        <f t="shared" si="1"/>
        <v>2021</v>
      </c>
      <c r="M33" s="15" t="s">
        <v>7</v>
      </c>
    </row>
    <row r="34" spans="11:13" x14ac:dyDescent="0.2">
      <c r="K34" s="15">
        <v>32</v>
      </c>
      <c r="L34" s="15">
        <f t="shared" si="1"/>
        <v>2021</v>
      </c>
      <c r="M34" s="15" t="s">
        <v>8</v>
      </c>
    </row>
    <row r="35" spans="11:13" x14ac:dyDescent="0.2">
      <c r="K35" s="15">
        <v>33</v>
      </c>
      <c r="L35" s="15">
        <f t="shared" si="1"/>
        <v>2021</v>
      </c>
      <c r="M35" s="15" t="s">
        <v>9</v>
      </c>
    </row>
    <row r="36" spans="11:13" x14ac:dyDescent="0.2">
      <c r="K36" s="15">
        <v>34</v>
      </c>
      <c r="L36" s="15">
        <f t="shared" si="1"/>
        <v>2021</v>
      </c>
      <c r="M36" s="15" t="s">
        <v>10</v>
      </c>
    </row>
    <row r="37" spans="11:13" x14ac:dyDescent="0.2">
      <c r="K37" s="15">
        <v>35</v>
      </c>
      <c r="L37" s="15">
        <f t="shared" si="1"/>
        <v>2021</v>
      </c>
      <c r="M37" s="15" t="s">
        <v>11</v>
      </c>
    </row>
    <row r="38" spans="11:13" x14ac:dyDescent="0.2">
      <c r="K38" s="15">
        <v>36</v>
      </c>
      <c r="L38" s="15">
        <f t="shared" si="1"/>
        <v>2021</v>
      </c>
      <c r="M38" s="15" t="s">
        <v>12</v>
      </c>
    </row>
    <row r="39" spans="11:13" x14ac:dyDescent="0.2">
      <c r="K39" s="15">
        <v>37</v>
      </c>
      <c r="L39" s="15">
        <f>L38+1</f>
        <v>2022</v>
      </c>
      <c r="M39" s="15" t="s">
        <v>13</v>
      </c>
    </row>
    <row r="40" spans="11:13" x14ac:dyDescent="0.2">
      <c r="K40" s="15">
        <v>38</v>
      </c>
      <c r="L40" s="15">
        <f t="shared" ref="L40:L50" si="2">L39</f>
        <v>2022</v>
      </c>
      <c r="M40" s="15" t="s">
        <v>14</v>
      </c>
    </row>
    <row r="41" spans="11:13" x14ac:dyDescent="0.2">
      <c r="K41" s="15">
        <v>39</v>
      </c>
      <c r="L41" s="15">
        <f t="shared" si="2"/>
        <v>2022</v>
      </c>
      <c r="M41" s="15" t="s">
        <v>15</v>
      </c>
    </row>
    <row r="42" spans="11:13" x14ac:dyDescent="0.2">
      <c r="K42" s="15">
        <v>40</v>
      </c>
      <c r="L42" s="15">
        <f t="shared" si="2"/>
        <v>2022</v>
      </c>
      <c r="M42" s="15" t="s">
        <v>16</v>
      </c>
    </row>
    <row r="43" spans="11:13" x14ac:dyDescent="0.2">
      <c r="K43" s="15">
        <v>41</v>
      </c>
      <c r="L43" s="15">
        <f t="shared" si="2"/>
        <v>2022</v>
      </c>
      <c r="M43" s="15" t="s">
        <v>4</v>
      </c>
    </row>
    <row r="44" spans="11:13" x14ac:dyDescent="0.2">
      <c r="K44" s="15">
        <v>42</v>
      </c>
      <c r="L44" s="15">
        <f t="shared" si="2"/>
        <v>2022</v>
      </c>
      <c r="M44" s="15" t="s">
        <v>6</v>
      </c>
    </row>
    <row r="45" spans="11:13" x14ac:dyDescent="0.2">
      <c r="K45" s="15">
        <v>43</v>
      </c>
      <c r="L45" s="15">
        <f t="shared" si="2"/>
        <v>2022</v>
      </c>
      <c r="M45" s="15" t="s">
        <v>7</v>
      </c>
    </row>
    <row r="46" spans="11:13" x14ac:dyDescent="0.2">
      <c r="K46" s="15">
        <v>44</v>
      </c>
      <c r="L46" s="15">
        <f t="shared" si="2"/>
        <v>2022</v>
      </c>
      <c r="M46" s="15" t="s">
        <v>8</v>
      </c>
    </row>
    <row r="47" spans="11:13" x14ac:dyDescent="0.2">
      <c r="K47" s="15">
        <v>45</v>
      </c>
      <c r="L47" s="15">
        <f t="shared" si="2"/>
        <v>2022</v>
      </c>
      <c r="M47" s="15" t="s">
        <v>9</v>
      </c>
    </row>
    <row r="48" spans="11:13" x14ac:dyDescent="0.2">
      <c r="K48" s="15">
        <v>46</v>
      </c>
      <c r="L48" s="15">
        <f t="shared" si="2"/>
        <v>2022</v>
      </c>
      <c r="M48" s="15" t="s">
        <v>10</v>
      </c>
    </row>
    <row r="49" spans="11:13" x14ac:dyDescent="0.2">
      <c r="K49" s="15">
        <v>47</v>
      </c>
      <c r="L49" s="15">
        <f t="shared" si="2"/>
        <v>2022</v>
      </c>
      <c r="M49" s="15" t="s">
        <v>11</v>
      </c>
    </row>
    <row r="50" spans="11:13" x14ac:dyDescent="0.2">
      <c r="K50" s="15">
        <v>48</v>
      </c>
      <c r="L50" s="15">
        <f t="shared" si="2"/>
        <v>2022</v>
      </c>
      <c r="M50" s="15" t="s">
        <v>12</v>
      </c>
    </row>
    <row r="51" spans="11:13" x14ac:dyDescent="0.2">
      <c r="K51" s="15">
        <v>49</v>
      </c>
      <c r="L51" s="15">
        <f>L50+1</f>
        <v>2023</v>
      </c>
      <c r="M51" s="15" t="s">
        <v>13</v>
      </c>
    </row>
    <row r="52" spans="11:13" x14ac:dyDescent="0.2">
      <c r="K52" s="15">
        <v>50</v>
      </c>
      <c r="L52" s="15">
        <f t="shared" ref="L52:L62" si="3">L51</f>
        <v>2023</v>
      </c>
      <c r="M52" s="15" t="s">
        <v>14</v>
      </c>
    </row>
    <row r="53" spans="11:13" x14ac:dyDescent="0.2">
      <c r="K53" s="15">
        <v>51</v>
      </c>
      <c r="L53" s="15">
        <f t="shared" si="3"/>
        <v>2023</v>
      </c>
      <c r="M53" s="15" t="s">
        <v>15</v>
      </c>
    </row>
    <row r="54" spans="11:13" x14ac:dyDescent="0.2">
      <c r="K54" s="15">
        <v>52</v>
      </c>
      <c r="L54" s="15">
        <f t="shared" si="3"/>
        <v>2023</v>
      </c>
      <c r="M54" s="15" t="s">
        <v>16</v>
      </c>
    </row>
    <row r="55" spans="11:13" x14ac:dyDescent="0.2">
      <c r="K55" s="15">
        <v>53</v>
      </c>
      <c r="L55" s="15">
        <f t="shared" si="3"/>
        <v>2023</v>
      </c>
      <c r="M55" s="15" t="s">
        <v>4</v>
      </c>
    </row>
    <row r="56" spans="11:13" x14ac:dyDescent="0.2">
      <c r="K56" s="15">
        <v>54</v>
      </c>
      <c r="L56" s="15">
        <f t="shared" si="3"/>
        <v>2023</v>
      </c>
      <c r="M56" s="15" t="s">
        <v>6</v>
      </c>
    </row>
    <row r="57" spans="11:13" x14ac:dyDescent="0.2">
      <c r="K57" s="15">
        <v>55</v>
      </c>
      <c r="L57" s="15">
        <f t="shared" si="3"/>
        <v>2023</v>
      </c>
      <c r="M57" s="15" t="s">
        <v>7</v>
      </c>
    </row>
    <row r="58" spans="11:13" x14ac:dyDescent="0.2">
      <c r="K58" s="15">
        <v>56</v>
      </c>
      <c r="L58" s="15">
        <f t="shared" si="3"/>
        <v>2023</v>
      </c>
      <c r="M58" s="15" t="s">
        <v>8</v>
      </c>
    </row>
    <row r="59" spans="11:13" x14ac:dyDescent="0.2">
      <c r="K59" s="15">
        <v>57</v>
      </c>
      <c r="L59" s="15">
        <f t="shared" si="3"/>
        <v>2023</v>
      </c>
      <c r="M59" s="15" t="s">
        <v>9</v>
      </c>
    </row>
    <row r="60" spans="11:13" x14ac:dyDescent="0.2">
      <c r="K60" s="15">
        <v>58</v>
      </c>
      <c r="L60" s="15">
        <f t="shared" si="3"/>
        <v>2023</v>
      </c>
      <c r="M60" s="15" t="s">
        <v>10</v>
      </c>
    </row>
    <row r="61" spans="11:13" x14ac:dyDescent="0.2">
      <c r="K61" s="15">
        <v>59</v>
      </c>
      <c r="L61" s="15">
        <f t="shared" si="3"/>
        <v>2023</v>
      </c>
      <c r="M61" s="15" t="s">
        <v>11</v>
      </c>
    </row>
    <row r="62" spans="11:13" x14ac:dyDescent="0.2">
      <c r="K62" s="15">
        <v>60</v>
      </c>
      <c r="L62" s="15">
        <f t="shared" si="3"/>
        <v>2023</v>
      </c>
      <c r="M62" s="15" t="s">
        <v>12</v>
      </c>
    </row>
    <row r="63" spans="11:13" x14ac:dyDescent="0.2">
      <c r="K63" s="15">
        <v>61</v>
      </c>
      <c r="L63" s="15">
        <f>L62+1</f>
        <v>2024</v>
      </c>
      <c r="M63" s="15" t="s">
        <v>13</v>
      </c>
    </row>
    <row r="64" spans="11:13" x14ac:dyDescent="0.2">
      <c r="K64" s="15">
        <v>62</v>
      </c>
      <c r="L64" s="15">
        <f t="shared" ref="L64:L74" si="4">L63</f>
        <v>2024</v>
      </c>
      <c r="M64" s="15" t="s">
        <v>14</v>
      </c>
    </row>
    <row r="65" spans="11:13" x14ac:dyDescent="0.2">
      <c r="K65" s="15">
        <v>63</v>
      </c>
      <c r="L65" s="15">
        <f t="shared" si="4"/>
        <v>2024</v>
      </c>
      <c r="M65" s="15" t="s">
        <v>15</v>
      </c>
    </row>
    <row r="66" spans="11:13" x14ac:dyDescent="0.2">
      <c r="K66" s="15">
        <v>64</v>
      </c>
      <c r="L66" s="15">
        <f t="shared" si="4"/>
        <v>2024</v>
      </c>
      <c r="M66" s="15" t="s">
        <v>16</v>
      </c>
    </row>
    <row r="67" spans="11:13" x14ac:dyDescent="0.2">
      <c r="K67" s="15">
        <v>65</v>
      </c>
      <c r="L67" s="15">
        <f t="shared" si="4"/>
        <v>2024</v>
      </c>
      <c r="M67" s="15" t="s">
        <v>4</v>
      </c>
    </row>
    <row r="68" spans="11:13" x14ac:dyDescent="0.2">
      <c r="K68" s="15">
        <v>66</v>
      </c>
      <c r="L68" s="15">
        <f t="shared" si="4"/>
        <v>2024</v>
      </c>
      <c r="M68" s="15" t="s">
        <v>6</v>
      </c>
    </row>
    <row r="69" spans="11:13" x14ac:dyDescent="0.2">
      <c r="K69" s="15">
        <v>67</v>
      </c>
      <c r="L69" s="15">
        <f t="shared" si="4"/>
        <v>2024</v>
      </c>
      <c r="M69" s="15" t="s">
        <v>7</v>
      </c>
    </row>
    <row r="70" spans="11:13" x14ac:dyDescent="0.2">
      <c r="K70" s="15">
        <v>68</v>
      </c>
      <c r="L70" s="15">
        <f t="shared" si="4"/>
        <v>2024</v>
      </c>
      <c r="M70" s="15" t="s">
        <v>8</v>
      </c>
    </row>
    <row r="71" spans="11:13" x14ac:dyDescent="0.2">
      <c r="K71" s="15">
        <v>69</v>
      </c>
      <c r="L71" s="15">
        <f t="shared" si="4"/>
        <v>2024</v>
      </c>
      <c r="M71" s="15" t="s">
        <v>9</v>
      </c>
    </row>
    <row r="72" spans="11:13" x14ac:dyDescent="0.2">
      <c r="K72" s="15">
        <v>70</v>
      </c>
      <c r="L72" s="15">
        <f t="shared" si="4"/>
        <v>2024</v>
      </c>
      <c r="M72" s="15" t="s">
        <v>10</v>
      </c>
    </row>
    <row r="73" spans="11:13" x14ac:dyDescent="0.2">
      <c r="K73" s="15">
        <v>71</v>
      </c>
      <c r="L73" s="15">
        <f t="shared" si="4"/>
        <v>2024</v>
      </c>
      <c r="M73" s="15" t="s">
        <v>11</v>
      </c>
    </row>
    <row r="74" spans="11:13" x14ac:dyDescent="0.2">
      <c r="K74" s="15">
        <v>72</v>
      </c>
      <c r="L74" s="15">
        <f t="shared" si="4"/>
        <v>2024</v>
      </c>
      <c r="M74" s="15" t="s">
        <v>12</v>
      </c>
    </row>
    <row r="75" spans="11:13" x14ac:dyDescent="0.2">
      <c r="K75" s="15">
        <v>73</v>
      </c>
      <c r="L75" s="15">
        <f>L74+1</f>
        <v>2025</v>
      </c>
      <c r="M75" s="15" t="s">
        <v>13</v>
      </c>
    </row>
    <row r="76" spans="11:13" x14ac:dyDescent="0.2">
      <c r="K76" s="15">
        <v>74</v>
      </c>
      <c r="L76" s="15">
        <f t="shared" ref="L76:L86" si="5">L75</f>
        <v>2025</v>
      </c>
      <c r="M76" s="15" t="s">
        <v>14</v>
      </c>
    </row>
    <row r="77" spans="11:13" x14ac:dyDescent="0.2">
      <c r="K77" s="15">
        <v>75</v>
      </c>
      <c r="L77" s="15">
        <f t="shared" si="5"/>
        <v>2025</v>
      </c>
      <c r="M77" s="15" t="s">
        <v>15</v>
      </c>
    </row>
    <row r="78" spans="11:13" x14ac:dyDescent="0.2">
      <c r="K78" s="15">
        <v>76</v>
      </c>
      <c r="L78" s="15">
        <f t="shared" si="5"/>
        <v>2025</v>
      </c>
      <c r="M78" s="15" t="s">
        <v>16</v>
      </c>
    </row>
    <row r="79" spans="11:13" x14ac:dyDescent="0.2">
      <c r="K79" s="15">
        <v>77</v>
      </c>
      <c r="L79" s="15">
        <f t="shared" si="5"/>
        <v>2025</v>
      </c>
      <c r="M79" s="15" t="s">
        <v>4</v>
      </c>
    </row>
    <row r="80" spans="11:13" x14ac:dyDescent="0.2">
      <c r="K80" s="15">
        <v>78</v>
      </c>
      <c r="L80" s="15">
        <f t="shared" si="5"/>
        <v>2025</v>
      </c>
      <c r="M80" s="15" t="s">
        <v>6</v>
      </c>
    </row>
    <row r="81" spans="11:13" x14ac:dyDescent="0.2">
      <c r="K81" s="15">
        <v>79</v>
      </c>
      <c r="L81" s="15">
        <f t="shared" si="5"/>
        <v>2025</v>
      </c>
      <c r="M81" s="15" t="s">
        <v>7</v>
      </c>
    </row>
    <row r="82" spans="11:13" x14ac:dyDescent="0.2">
      <c r="K82" s="15">
        <v>80</v>
      </c>
      <c r="L82" s="15">
        <f t="shared" si="5"/>
        <v>2025</v>
      </c>
      <c r="M82" s="15" t="s">
        <v>8</v>
      </c>
    </row>
    <row r="83" spans="11:13" x14ac:dyDescent="0.2">
      <c r="K83" s="15">
        <v>81</v>
      </c>
      <c r="L83" s="15">
        <f t="shared" si="5"/>
        <v>2025</v>
      </c>
      <c r="M83" s="15" t="s">
        <v>9</v>
      </c>
    </row>
    <row r="84" spans="11:13" x14ac:dyDescent="0.2">
      <c r="K84" s="15">
        <v>82</v>
      </c>
      <c r="L84" s="15">
        <f t="shared" si="5"/>
        <v>2025</v>
      </c>
      <c r="M84" s="15" t="s">
        <v>10</v>
      </c>
    </row>
    <row r="85" spans="11:13" x14ac:dyDescent="0.2">
      <c r="K85" s="15">
        <v>83</v>
      </c>
      <c r="L85" s="15">
        <f t="shared" si="5"/>
        <v>2025</v>
      </c>
      <c r="M85" s="15" t="s">
        <v>11</v>
      </c>
    </row>
    <row r="86" spans="11:13" x14ac:dyDescent="0.2">
      <c r="K86" s="15">
        <v>84</v>
      </c>
      <c r="L86" s="15">
        <f t="shared" si="5"/>
        <v>2025</v>
      </c>
      <c r="M86" s="15" t="s">
        <v>12</v>
      </c>
    </row>
    <row r="87" spans="11:13" x14ac:dyDescent="0.2">
      <c r="K87" s="15">
        <v>85</v>
      </c>
      <c r="L87" s="15">
        <f>L86+1</f>
        <v>2026</v>
      </c>
      <c r="M87" s="15" t="s">
        <v>13</v>
      </c>
    </row>
    <row r="88" spans="11:13" x14ac:dyDescent="0.2">
      <c r="K88" s="15">
        <v>86</v>
      </c>
      <c r="L88" s="15">
        <f t="shared" ref="L88:L98" si="6">L87</f>
        <v>2026</v>
      </c>
      <c r="M88" s="15" t="s">
        <v>14</v>
      </c>
    </row>
    <row r="89" spans="11:13" x14ac:dyDescent="0.2">
      <c r="K89" s="15">
        <v>87</v>
      </c>
      <c r="L89" s="15">
        <f t="shared" si="6"/>
        <v>2026</v>
      </c>
      <c r="M89" s="15" t="s">
        <v>15</v>
      </c>
    </row>
    <row r="90" spans="11:13" x14ac:dyDescent="0.2">
      <c r="K90" s="15">
        <v>88</v>
      </c>
      <c r="L90" s="15">
        <f t="shared" si="6"/>
        <v>2026</v>
      </c>
      <c r="M90" s="15" t="s">
        <v>16</v>
      </c>
    </row>
    <row r="91" spans="11:13" x14ac:dyDescent="0.2">
      <c r="K91" s="15">
        <v>89</v>
      </c>
      <c r="L91" s="15">
        <f t="shared" si="6"/>
        <v>2026</v>
      </c>
      <c r="M91" s="15" t="s">
        <v>4</v>
      </c>
    </row>
    <row r="92" spans="11:13" x14ac:dyDescent="0.2">
      <c r="K92" s="15">
        <v>90</v>
      </c>
      <c r="L92" s="15">
        <f t="shared" si="6"/>
        <v>2026</v>
      </c>
      <c r="M92" s="15" t="s">
        <v>6</v>
      </c>
    </row>
    <row r="93" spans="11:13" x14ac:dyDescent="0.2">
      <c r="K93" s="15">
        <v>91</v>
      </c>
      <c r="L93" s="15">
        <f t="shared" si="6"/>
        <v>2026</v>
      </c>
      <c r="M93" s="15" t="s">
        <v>7</v>
      </c>
    </row>
    <row r="94" spans="11:13" x14ac:dyDescent="0.2">
      <c r="K94" s="15">
        <v>92</v>
      </c>
      <c r="L94" s="15">
        <f t="shared" si="6"/>
        <v>2026</v>
      </c>
      <c r="M94" s="15" t="s">
        <v>8</v>
      </c>
    </row>
    <row r="95" spans="11:13" x14ac:dyDescent="0.2">
      <c r="K95" s="15">
        <v>93</v>
      </c>
      <c r="L95" s="15">
        <f t="shared" si="6"/>
        <v>2026</v>
      </c>
      <c r="M95" s="15" t="s">
        <v>9</v>
      </c>
    </row>
    <row r="96" spans="11:13" x14ac:dyDescent="0.2">
      <c r="K96" s="15">
        <v>94</v>
      </c>
      <c r="L96" s="15">
        <f t="shared" si="6"/>
        <v>2026</v>
      </c>
      <c r="M96" s="15" t="s">
        <v>10</v>
      </c>
    </row>
    <row r="97" spans="11:13" x14ac:dyDescent="0.2">
      <c r="K97" s="15">
        <v>95</v>
      </c>
      <c r="L97" s="15">
        <f t="shared" si="6"/>
        <v>2026</v>
      </c>
      <c r="M97" s="15" t="s">
        <v>11</v>
      </c>
    </row>
    <row r="98" spans="11:13" x14ac:dyDescent="0.2">
      <c r="K98" s="15">
        <v>96</v>
      </c>
      <c r="L98" s="15">
        <f t="shared" si="6"/>
        <v>2026</v>
      </c>
      <c r="M98" s="15" t="s">
        <v>12</v>
      </c>
    </row>
    <row r="99" spans="11:13" x14ac:dyDescent="0.2">
      <c r="K99" s="15">
        <v>97</v>
      </c>
      <c r="L99" s="15">
        <f>L98+1</f>
        <v>2027</v>
      </c>
      <c r="M99" s="15" t="s">
        <v>13</v>
      </c>
    </row>
    <row r="100" spans="11:13" x14ac:dyDescent="0.2">
      <c r="K100" s="15">
        <v>98</v>
      </c>
      <c r="L100" s="15">
        <f t="shared" ref="L100:L110" si="7">L99</f>
        <v>2027</v>
      </c>
      <c r="M100" s="15" t="s">
        <v>14</v>
      </c>
    </row>
    <row r="101" spans="11:13" x14ac:dyDescent="0.2">
      <c r="K101" s="15">
        <v>99</v>
      </c>
      <c r="L101" s="15">
        <f t="shared" si="7"/>
        <v>2027</v>
      </c>
      <c r="M101" s="15" t="s">
        <v>15</v>
      </c>
    </row>
    <row r="102" spans="11:13" x14ac:dyDescent="0.2">
      <c r="K102" s="15">
        <v>100</v>
      </c>
      <c r="L102" s="15">
        <f t="shared" si="7"/>
        <v>2027</v>
      </c>
      <c r="M102" s="15" t="s">
        <v>16</v>
      </c>
    </row>
    <row r="103" spans="11:13" x14ac:dyDescent="0.2">
      <c r="K103" s="15">
        <v>101</v>
      </c>
      <c r="L103" s="15">
        <f t="shared" si="7"/>
        <v>2027</v>
      </c>
      <c r="M103" s="15" t="s">
        <v>4</v>
      </c>
    </row>
    <row r="104" spans="11:13" x14ac:dyDescent="0.2">
      <c r="K104" s="15">
        <v>102</v>
      </c>
      <c r="L104" s="15">
        <f t="shared" si="7"/>
        <v>2027</v>
      </c>
      <c r="M104" s="15" t="s">
        <v>6</v>
      </c>
    </row>
    <row r="105" spans="11:13" x14ac:dyDescent="0.2">
      <c r="K105" s="15">
        <v>103</v>
      </c>
      <c r="L105" s="15">
        <f t="shared" si="7"/>
        <v>2027</v>
      </c>
      <c r="M105" s="15" t="s">
        <v>7</v>
      </c>
    </row>
    <row r="106" spans="11:13" x14ac:dyDescent="0.2">
      <c r="K106" s="15">
        <v>104</v>
      </c>
      <c r="L106" s="15">
        <f t="shared" si="7"/>
        <v>2027</v>
      </c>
      <c r="M106" s="15" t="s">
        <v>8</v>
      </c>
    </row>
    <row r="107" spans="11:13" x14ac:dyDescent="0.2">
      <c r="K107" s="15">
        <v>105</v>
      </c>
      <c r="L107" s="15">
        <f t="shared" si="7"/>
        <v>2027</v>
      </c>
      <c r="M107" s="15" t="s">
        <v>9</v>
      </c>
    </row>
    <row r="108" spans="11:13" x14ac:dyDescent="0.2">
      <c r="K108" s="15">
        <v>106</v>
      </c>
      <c r="L108" s="15">
        <f t="shared" si="7"/>
        <v>2027</v>
      </c>
      <c r="M108" s="15" t="s">
        <v>10</v>
      </c>
    </row>
    <row r="109" spans="11:13" x14ac:dyDescent="0.2">
      <c r="K109" s="15">
        <v>107</v>
      </c>
      <c r="L109" s="15">
        <f t="shared" si="7"/>
        <v>2027</v>
      </c>
      <c r="M109" s="15" t="s">
        <v>11</v>
      </c>
    </row>
    <row r="110" spans="11:13" x14ac:dyDescent="0.2">
      <c r="K110" s="15">
        <v>108</v>
      </c>
      <c r="L110" s="15">
        <f t="shared" si="7"/>
        <v>2027</v>
      </c>
      <c r="M110" s="15" t="s">
        <v>12</v>
      </c>
    </row>
    <row r="111" spans="11:13" x14ac:dyDescent="0.2">
      <c r="K111" s="15">
        <v>109</v>
      </c>
      <c r="L111" s="15">
        <f>L110+1</f>
        <v>2028</v>
      </c>
      <c r="M111" s="15" t="s">
        <v>13</v>
      </c>
    </row>
    <row r="112" spans="11:13" x14ac:dyDescent="0.2">
      <c r="K112" s="15">
        <v>110</v>
      </c>
      <c r="L112" s="15">
        <f t="shared" ref="L112:L175" si="8">L111</f>
        <v>2028</v>
      </c>
      <c r="M112" s="15" t="s">
        <v>14</v>
      </c>
    </row>
    <row r="113" spans="11:13" x14ac:dyDescent="0.2">
      <c r="K113" s="15">
        <v>111</v>
      </c>
      <c r="L113" s="15">
        <f t="shared" si="8"/>
        <v>2028</v>
      </c>
      <c r="M113" s="15" t="s">
        <v>15</v>
      </c>
    </row>
    <row r="114" spans="11:13" x14ac:dyDescent="0.2">
      <c r="K114" s="15">
        <v>112</v>
      </c>
      <c r="L114" s="15">
        <f t="shared" si="8"/>
        <v>2028</v>
      </c>
      <c r="M114" s="15" t="s">
        <v>16</v>
      </c>
    </row>
    <row r="115" spans="11:13" x14ac:dyDescent="0.2">
      <c r="K115" s="15">
        <v>113</v>
      </c>
      <c r="L115" s="15">
        <f t="shared" si="8"/>
        <v>2028</v>
      </c>
      <c r="M115" s="15" t="s">
        <v>4</v>
      </c>
    </row>
    <row r="116" spans="11:13" x14ac:dyDescent="0.2">
      <c r="K116" s="15">
        <v>114</v>
      </c>
      <c r="L116" s="15">
        <f t="shared" si="8"/>
        <v>2028</v>
      </c>
      <c r="M116" s="15" t="s">
        <v>6</v>
      </c>
    </row>
    <row r="117" spans="11:13" x14ac:dyDescent="0.2">
      <c r="K117" s="15">
        <v>115</v>
      </c>
      <c r="L117" s="15">
        <f t="shared" si="8"/>
        <v>2028</v>
      </c>
      <c r="M117" s="15" t="s">
        <v>7</v>
      </c>
    </row>
    <row r="118" spans="11:13" x14ac:dyDescent="0.2">
      <c r="K118" s="15">
        <v>116</v>
      </c>
      <c r="L118" s="15">
        <f t="shared" si="8"/>
        <v>2028</v>
      </c>
      <c r="M118" s="15" t="s">
        <v>8</v>
      </c>
    </row>
    <row r="119" spans="11:13" x14ac:dyDescent="0.2">
      <c r="K119" s="15">
        <v>117</v>
      </c>
      <c r="L119" s="15">
        <f t="shared" si="8"/>
        <v>2028</v>
      </c>
      <c r="M119" s="15" t="s">
        <v>9</v>
      </c>
    </row>
    <row r="120" spans="11:13" x14ac:dyDescent="0.2">
      <c r="K120" s="15">
        <v>118</v>
      </c>
      <c r="L120" s="15">
        <f t="shared" si="8"/>
        <v>2028</v>
      </c>
      <c r="M120" s="15" t="s">
        <v>10</v>
      </c>
    </row>
    <row r="121" spans="11:13" x14ac:dyDescent="0.2">
      <c r="K121" s="15">
        <v>119</v>
      </c>
      <c r="L121" s="15">
        <f t="shared" si="8"/>
        <v>2028</v>
      </c>
      <c r="M121" s="15" t="s">
        <v>11</v>
      </c>
    </row>
    <row r="122" spans="11:13" x14ac:dyDescent="0.2">
      <c r="K122" s="15">
        <v>120</v>
      </c>
      <c r="L122" s="15">
        <f t="shared" si="8"/>
        <v>2028</v>
      </c>
      <c r="M122" s="15" t="s">
        <v>12</v>
      </c>
    </row>
    <row r="123" spans="11:13" x14ac:dyDescent="0.2">
      <c r="K123" s="15">
        <v>121</v>
      </c>
      <c r="L123" s="15">
        <f>L122+1</f>
        <v>2029</v>
      </c>
      <c r="M123" s="15" t="s">
        <v>13</v>
      </c>
    </row>
    <row r="124" spans="11:13" x14ac:dyDescent="0.2">
      <c r="K124" s="15">
        <v>122</v>
      </c>
      <c r="L124" s="15">
        <f t="shared" si="8"/>
        <v>2029</v>
      </c>
      <c r="M124" s="15" t="s">
        <v>14</v>
      </c>
    </row>
    <row r="125" spans="11:13" x14ac:dyDescent="0.2">
      <c r="K125" s="15">
        <v>123</v>
      </c>
      <c r="L125" s="15">
        <f t="shared" si="8"/>
        <v>2029</v>
      </c>
      <c r="M125" s="15" t="s">
        <v>15</v>
      </c>
    </row>
    <row r="126" spans="11:13" x14ac:dyDescent="0.2">
      <c r="K126" s="15">
        <v>124</v>
      </c>
      <c r="L126" s="15">
        <f t="shared" si="8"/>
        <v>2029</v>
      </c>
      <c r="M126" s="15" t="s">
        <v>16</v>
      </c>
    </row>
    <row r="127" spans="11:13" x14ac:dyDescent="0.2">
      <c r="K127" s="15">
        <v>125</v>
      </c>
      <c r="L127" s="15">
        <f t="shared" si="8"/>
        <v>2029</v>
      </c>
      <c r="M127" s="15" t="s">
        <v>4</v>
      </c>
    </row>
    <row r="128" spans="11:13" x14ac:dyDescent="0.2">
      <c r="K128" s="15">
        <v>126</v>
      </c>
      <c r="L128" s="15">
        <f t="shared" si="8"/>
        <v>2029</v>
      </c>
      <c r="M128" s="15" t="s">
        <v>6</v>
      </c>
    </row>
    <row r="129" spans="11:13" x14ac:dyDescent="0.2">
      <c r="K129" s="15">
        <v>127</v>
      </c>
      <c r="L129" s="15">
        <f t="shared" si="8"/>
        <v>2029</v>
      </c>
      <c r="M129" s="15" t="s">
        <v>7</v>
      </c>
    </row>
    <row r="130" spans="11:13" x14ac:dyDescent="0.2">
      <c r="K130" s="15">
        <v>128</v>
      </c>
      <c r="L130" s="15">
        <f t="shared" si="8"/>
        <v>2029</v>
      </c>
      <c r="M130" s="15" t="s">
        <v>8</v>
      </c>
    </row>
    <row r="131" spans="11:13" x14ac:dyDescent="0.2">
      <c r="K131" s="15">
        <v>129</v>
      </c>
      <c r="L131" s="15">
        <f t="shared" si="8"/>
        <v>2029</v>
      </c>
      <c r="M131" s="15" t="s">
        <v>9</v>
      </c>
    </row>
    <row r="132" spans="11:13" x14ac:dyDescent="0.2">
      <c r="K132" s="15">
        <v>130</v>
      </c>
      <c r="L132" s="15">
        <f t="shared" si="8"/>
        <v>2029</v>
      </c>
      <c r="M132" s="15" t="s">
        <v>10</v>
      </c>
    </row>
    <row r="133" spans="11:13" x14ac:dyDescent="0.2">
      <c r="K133" s="15">
        <v>131</v>
      </c>
      <c r="L133" s="15">
        <f t="shared" si="8"/>
        <v>2029</v>
      </c>
      <c r="M133" s="15" t="s">
        <v>11</v>
      </c>
    </row>
    <row r="134" spans="11:13" x14ac:dyDescent="0.2">
      <c r="K134" s="15">
        <v>132</v>
      </c>
      <c r="L134" s="15">
        <f t="shared" si="8"/>
        <v>2029</v>
      </c>
      <c r="M134" s="15" t="s">
        <v>12</v>
      </c>
    </row>
    <row r="135" spans="11:13" x14ac:dyDescent="0.2">
      <c r="K135" s="15">
        <v>133</v>
      </c>
      <c r="L135" s="15">
        <f>L134+1</f>
        <v>2030</v>
      </c>
      <c r="M135" s="15" t="s">
        <v>13</v>
      </c>
    </row>
    <row r="136" spans="11:13" x14ac:dyDescent="0.2">
      <c r="K136" s="15">
        <v>134</v>
      </c>
      <c r="L136" s="15">
        <f t="shared" si="8"/>
        <v>2030</v>
      </c>
      <c r="M136" s="15" t="s">
        <v>14</v>
      </c>
    </row>
    <row r="137" spans="11:13" x14ac:dyDescent="0.2">
      <c r="K137" s="15">
        <v>135</v>
      </c>
      <c r="L137" s="15">
        <f t="shared" si="8"/>
        <v>2030</v>
      </c>
      <c r="M137" s="15" t="s">
        <v>15</v>
      </c>
    </row>
    <row r="138" spans="11:13" x14ac:dyDescent="0.2">
      <c r="K138" s="15">
        <v>136</v>
      </c>
      <c r="L138" s="15">
        <f t="shared" si="8"/>
        <v>2030</v>
      </c>
      <c r="M138" s="15" t="s">
        <v>16</v>
      </c>
    </row>
    <row r="139" spans="11:13" x14ac:dyDescent="0.2">
      <c r="K139" s="15">
        <v>137</v>
      </c>
      <c r="L139" s="15">
        <f t="shared" si="8"/>
        <v>2030</v>
      </c>
      <c r="M139" s="15" t="s">
        <v>4</v>
      </c>
    </row>
    <row r="140" spans="11:13" x14ac:dyDescent="0.2">
      <c r="K140" s="15">
        <v>138</v>
      </c>
      <c r="L140" s="15">
        <f t="shared" si="8"/>
        <v>2030</v>
      </c>
      <c r="M140" s="15" t="s">
        <v>6</v>
      </c>
    </row>
    <row r="141" spans="11:13" x14ac:dyDescent="0.2">
      <c r="K141" s="15">
        <v>139</v>
      </c>
      <c r="L141" s="15">
        <f t="shared" si="8"/>
        <v>2030</v>
      </c>
      <c r="M141" s="15" t="s">
        <v>7</v>
      </c>
    </row>
    <row r="142" spans="11:13" x14ac:dyDescent="0.2">
      <c r="K142" s="15">
        <v>140</v>
      </c>
      <c r="L142" s="15">
        <f t="shared" si="8"/>
        <v>2030</v>
      </c>
      <c r="M142" s="15" t="s">
        <v>8</v>
      </c>
    </row>
    <row r="143" spans="11:13" x14ac:dyDescent="0.2">
      <c r="K143" s="15">
        <v>141</v>
      </c>
      <c r="L143" s="15">
        <f t="shared" si="8"/>
        <v>2030</v>
      </c>
      <c r="M143" s="15" t="s">
        <v>9</v>
      </c>
    </row>
    <row r="144" spans="11:13" x14ac:dyDescent="0.2">
      <c r="K144" s="15">
        <v>142</v>
      </c>
      <c r="L144" s="15">
        <f t="shared" si="8"/>
        <v>2030</v>
      </c>
      <c r="M144" s="15" t="s">
        <v>10</v>
      </c>
    </row>
    <row r="145" spans="11:13" x14ac:dyDescent="0.2">
      <c r="K145" s="15">
        <f>K144+1</f>
        <v>143</v>
      </c>
      <c r="L145" s="15">
        <f t="shared" si="8"/>
        <v>2030</v>
      </c>
      <c r="M145" s="15" t="s">
        <v>11</v>
      </c>
    </row>
    <row r="146" spans="11:13" x14ac:dyDescent="0.2">
      <c r="K146" s="15">
        <f>K145+1</f>
        <v>144</v>
      </c>
      <c r="L146" s="15">
        <f t="shared" si="8"/>
        <v>2030</v>
      </c>
      <c r="M146" s="15" t="s">
        <v>12</v>
      </c>
    </row>
    <row r="147" spans="11:13" x14ac:dyDescent="0.2">
      <c r="K147" s="15">
        <f t="shared" ref="K147:K210" si="9">K146+1</f>
        <v>145</v>
      </c>
      <c r="L147" s="15">
        <f>L146+1</f>
        <v>2031</v>
      </c>
      <c r="M147" s="15" t="s">
        <v>13</v>
      </c>
    </row>
    <row r="148" spans="11:13" x14ac:dyDescent="0.2">
      <c r="K148" s="15">
        <f t="shared" si="9"/>
        <v>146</v>
      </c>
      <c r="L148" s="15">
        <f t="shared" si="8"/>
        <v>2031</v>
      </c>
      <c r="M148" s="15" t="s">
        <v>14</v>
      </c>
    </row>
    <row r="149" spans="11:13" x14ac:dyDescent="0.2">
      <c r="K149" s="15">
        <f t="shared" si="9"/>
        <v>147</v>
      </c>
      <c r="L149" s="15">
        <f t="shared" si="8"/>
        <v>2031</v>
      </c>
      <c r="M149" s="15" t="s">
        <v>15</v>
      </c>
    </row>
    <row r="150" spans="11:13" x14ac:dyDescent="0.2">
      <c r="K150" s="15">
        <f t="shared" si="9"/>
        <v>148</v>
      </c>
      <c r="L150" s="15">
        <f t="shared" si="8"/>
        <v>2031</v>
      </c>
      <c r="M150" s="15" t="s">
        <v>16</v>
      </c>
    </row>
    <row r="151" spans="11:13" x14ac:dyDescent="0.2">
      <c r="K151" s="15">
        <f t="shared" si="9"/>
        <v>149</v>
      </c>
      <c r="L151" s="15">
        <f t="shared" si="8"/>
        <v>2031</v>
      </c>
      <c r="M151" s="15" t="s">
        <v>4</v>
      </c>
    </row>
    <row r="152" spans="11:13" x14ac:dyDescent="0.2">
      <c r="K152" s="15">
        <f t="shared" si="9"/>
        <v>150</v>
      </c>
      <c r="L152" s="15">
        <f t="shared" si="8"/>
        <v>2031</v>
      </c>
      <c r="M152" s="15" t="s">
        <v>6</v>
      </c>
    </row>
    <row r="153" spans="11:13" x14ac:dyDescent="0.2">
      <c r="K153" s="15">
        <f t="shared" si="9"/>
        <v>151</v>
      </c>
      <c r="L153" s="15">
        <f t="shared" si="8"/>
        <v>2031</v>
      </c>
      <c r="M153" s="15" t="s">
        <v>7</v>
      </c>
    </row>
    <row r="154" spans="11:13" x14ac:dyDescent="0.2">
      <c r="K154" s="15">
        <f t="shared" si="9"/>
        <v>152</v>
      </c>
      <c r="L154" s="15">
        <f t="shared" si="8"/>
        <v>2031</v>
      </c>
      <c r="M154" s="15" t="s">
        <v>8</v>
      </c>
    </row>
    <row r="155" spans="11:13" x14ac:dyDescent="0.2">
      <c r="K155" s="15">
        <f t="shared" si="9"/>
        <v>153</v>
      </c>
      <c r="L155" s="15">
        <f t="shared" si="8"/>
        <v>2031</v>
      </c>
      <c r="M155" s="15" t="s">
        <v>9</v>
      </c>
    </row>
    <row r="156" spans="11:13" x14ac:dyDescent="0.2">
      <c r="K156" s="15">
        <f t="shared" si="9"/>
        <v>154</v>
      </c>
      <c r="L156" s="15">
        <f t="shared" si="8"/>
        <v>2031</v>
      </c>
      <c r="M156" s="15" t="s">
        <v>10</v>
      </c>
    </row>
    <row r="157" spans="11:13" x14ac:dyDescent="0.2">
      <c r="K157" s="15">
        <f t="shared" si="9"/>
        <v>155</v>
      </c>
      <c r="L157" s="15">
        <f t="shared" si="8"/>
        <v>2031</v>
      </c>
      <c r="M157" s="15" t="s">
        <v>11</v>
      </c>
    </row>
    <row r="158" spans="11:13" x14ac:dyDescent="0.2">
      <c r="K158" s="15">
        <f t="shared" si="9"/>
        <v>156</v>
      </c>
      <c r="L158" s="15">
        <f t="shared" si="8"/>
        <v>2031</v>
      </c>
      <c r="M158" s="15" t="s">
        <v>12</v>
      </c>
    </row>
    <row r="159" spans="11:13" x14ac:dyDescent="0.2">
      <c r="K159" s="15">
        <f t="shared" si="9"/>
        <v>157</v>
      </c>
      <c r="L159" s="15">
        <f>L158+1</f>
        <v>2032</v>
      </c>
      <c r="M159" s="15" t="s">
        <v>13</v>
      </c>
    </row>
    <row r="160" spans="11:13" x14ac:dyDescent="0.2">
      <c r="K160" s="15">
        <f t="shared" si="9"/>
        <v>158</v>
      </c>
      <c r="L160" s="15">
        <f t="shared" si="8"/>
        <v>2032</v>
      </c>
      <c r="M160" s="15" t="s">
        <v>14</v>
      </c>
    </row>
    <row r="161" spans="11:13" x14ac:dyDescent="0.2">
      <c r="K161" s="15">
        <f t="shared" si="9"/>
        <v>159</v>
      </c>
      <c r="L161" s="15">
        <f t="shared" si="8"/>
        <v>2032</v>
      </c>
      <c r="M161" s="15" t="s">
        <v>15</v>
      </c>
    </row>
    <row r="162" spans="11:13" x14ac:dyDescent="0.2">
      <c r="K162" s="15">
        <f t="shared" si="9"/>
        <v>160</v>
      </c>
      <c r="L162" s="15">
        <f t="shared" si="8"/>
        <v>2032</v>
      </c>
      <c r="M162" s="15" t="s">
        <v>16</v>
      </c>
    </row>
    <row r="163" spans="11:13" x14ac:dyDescent="0.2">
      <c r="K163" s="15">
        <f t="shared" si="9"/>
        <v>161</v>
      </c>
      <c r="L163" s="15">
        <f t="shared" si="8"/>
        <v>2032</v>
      </c>
      <c r="M163" s="15" t="s">
        <v>4</v>
      </c>
    </row>
    <row r="164" spans="11:13" x14ac:dyDescent="0.2">
      <c r="K164" s="15">
        <f t="shared" si="9"/>
        <v>162</v>
      </c>
      <c r="L164" s="15">
        <f t="shared" si="8"/>
        <v>2032</v>
      </c>
      <c r="M164" s="15" t="s">
        <v>6</v>
      </c>
    </row>
    <row r="165" spans="11:13" x14ac:dyDescent="0.2">
      <c r="K165" s="15">
        <f t="shared" si="9"/>
        <v>163</v>
      </c>
      <c r="L165" s="15">
        <f t="shared" si="8"/>
        <v>2032</v>
      </c>
      <c r="M165" s="15" t="s">
        <v>7</v>
      </c>
    </row>
    <row r="166" spans="11:13" x14ac:dyDescent="0.2">
      <c r="K166" s="15">
        <f t="shared" si="9"/>
        <v>164</v>
      </c>
      <c r="L166" s="15">
        <f t="shared" si="8"/>
        <v>2032</v>
      </c>
      <c r="M166" s="15" t="s">
        <v>8</v>
      </c>
    </row>
    <row r="167" spans="11:13" x14ac:dyDescent="0.2">
      <c r="K167" s="15">
        <f t="shared" si="9"/>
        <v>165</v>
      </c>
      <c r="L167" s="15">
        <f t="shared" si="8"/>
        <v>2032</v>
      </c>
      <c r="M167" s="15" t="s">
        <v>9</v>
      </c>
    </row>
    <row r="168" spans="11:13" x14ac:dyDescent="0.2">
      <c r="K168" s="15">
        <f t="shared" si="9"/>
        <v>166</v>
      </c>
      <c r="L168" s="15">
        <f t="shared" si="8"/>
        <v>2032</v>
      </c>
      <c r="M168" s="15" t="s">
        <v>10</v>
      </c>
    </row>
    <row r="169" spans="11:13" x14ac:dyDescent="0.2">
      <c r="K169" s="15">
        <f t="shared" si="9"/>
        <v>167</v>
      </c>
      <c r="L169" s="15">
        <f t="shared" si="8"/>
        <v>2032</v>
      </c>
      <c r="M169" s="15" t="s">
        <v>11</v>
      </c>
    </row>
    <row r="170" spans="11:13" x14ac:dyDescent="0.2">
      <c r="K170" s="15">
        <f t="shared" si="9"/>
        <v>168</v>
      </c>
      <c r="L170" s="15">
        <f t="shared" si="8"/>
        <v>2032</v>
      </c>
      <c r="M170" s="15" t="s">
        <v>12</v>
      </c>
    </row>
    <row r="171" spans="11:13" x14ac:dyDescent="0.2">
      <c r="K171" s="15">
        <f t="shared" si="9"/>
        <v>169</v>
      </c>
      <c r="L171" s="15">
        <f>L170+1</f>
        <v>2033</v>
      </c>
      <c r="M171" s="15" t="s">
        <v>13</v>
      </c>
    </row>
    <row r="172" spans="11:13" x14ac:dyDescent="0.2">
      <c r="K172" s="15">
        <f t="shared" si="9"/>
        <v>170</v>
      </c>
      <c r="L172" s="15">
        <f t="shared" si="8"/>
        <v>2033</v>
      </c>
      <c r="M172" s="15" t="s">
        <v>14</v>
      </c>
    </row>
    <row r="173" spans="11:13" x14ac:dyDescent="0.2">
      <c r="K173" s="15">
        <f t="shared" si="9"/>
        <v>171</v>
      </c>
      <c r="L173" s="15">
        <f t="shared" si="8"/>
        <v>2033</v>
      </c>
      <c r="M173" s="15" t="s">
        <v>15</v>
      </c>
    </row>
    <row r="174" spans="11:13" x14ac:dyDescent="0.2">
      <c r="K174" s="15">
        <f t="shared" si="9"/>
        <v>172</v>
      </c>
      <c r="L174" s="15">
        <f t="shared" si="8"/>
        <v>2033</v>
      </c>
      <c r="M174" s="15" t="s">
        <v>16</v>
      </c>
    </row>
    <row r="175" spans="11:13" x14ac:dyDescent="0.2">
      <c r="K175" s="15">
        <f t="shared" si="9"/>
        <v>173</v>
      </c>
      <c r="L175" s="15">
        <f t="shared" si="8"/>
        <v>2033</v>
      </c>
      <c r="M175" s="15" t="s">
        <v>4</v>
      </c>
    </row>
    <row r="176" spans="11:13" x14ac:dyDescent="0.2">
      <c r="K176" s="15">
        <f t="shared" si="9"/>
        <v>174</v>
      </c>
      <c r="L176" s="15">
        <f t="shared" ref="L176:L182" si="10">L175</f>
        <v>2033</v>
      </c>
      <c r="M176" s="15" t="s">
        <v>6</v>
      </c>
    </row>
    <row r="177" spans="11:13" x14ac:dyDescent="0.2">
      <c r="K177" s="15">
        <f t="shared" si="9"/>
        <v>175</v>
      </c>
      <c r="L177" s="15">
        <f t="shared" si="10"/>
        <v>2033</v>
      </c>
      <c r="M177" s="15" t="s">
        <v>7</v>
      </c>
    </row>
    <row r="178" spans="11:13" x14ac:dyDescent="0.2">
      <c r="K178" s="15">
        <f t="shared" si="9"/>
        <v>176</v>
      </c>
      <c r="L178" s="15">
        <f t="shared" si="10"/>
        <v>2033</v>
      </c>
      <c r="M178" s="15" t="s">
        <v>8</v>
      </c>
    </row>
    <row r="179" spans="11:13" x14ac:dyDescent="0.2">
      <c r="K179" s="15">
        <f t="shared" si="9"/>
        <v>177</v>
      </c>
      <c r="L179" s="15">
        <f t="shared" si="10"/>
        <v>2033</v>
      </c>
      <c r="M179" s="15" t="s">
        <v>9</v>
      </c>
    </row>
    <row r="180" spans="11:13" x14ac:dyDescent="0.2">
      <c r="K180" s="15">
        <f t="shared" si="9"/>
        <v>178</v>
      </c>
      <c r="L180" s="15">
        <f t="shared" si="10"/>
        <v>2033</v>
      </c>
      <c r="M180" s="15" t="s">
        <v>10</v>
      </c>
    </row>
    <row r="181" spans="11:13" x14ac:dyDescent="0.2">
      <c r="K181" s="15">
        <f t="shared" si="9"/>
        <v>179</v>
      </c>
      <c r="L181" s="15">
        <f t="shared" si="10"/>
        <v>2033</v>
      </c>
      <c r="M181" s="15" t="s">
        <v>11</v>
      </c>
    </row>
    <row r="182" spans="11:13" x14ac:dyDescent="0.2">
      <c r="K182" s="15">
        <f t="shared" si="9"/>
        <v>180</v>
      </c>
      <c r="L182" s="15">
        <f t="shared" si="10"/>
        <v>2033</v>
      </c>
      <c r="M182" s="15" t="s">
        <v>12</v>
      </c>
    </row>
    <row r="183" spans="11:13" x14ac:dyDescent="0.2">
      <c r="K183" s="15">
        <f t="shared" si="9"/>
        <v>181</v>
      </c>
      <c r="L183" s="15">
        <f>L182+1</f>
        <v>2034</v>
      </c>
      <c r="M183" s="15" t="s">
        <v>13</v>
      </c>
    </row>
    <row r="184" spans="11:13" x14ac:dyDescent="0.2">
      <c r="K184" s="15">
        <f t="shared" si="9"/>
        <v>182</v>
      </c>
      <c r="L184" s="15">
        <f t="shared" ref="L184:L194" si="11">L183</f>
        <v>2034</v>
      </c>
      <c r="M184" s="15" t="s">
        <v>14</v>
      </c>
    </row>
    <row r="185" spans="11:13" x14ac:dyDescent="0.2">
      <c r="K185" s="15">
        <f t="shared" si="9"/>
        <v>183</v>
      </c>
      <c r="L185" s="15">
        <f t="shared" si="11"/>
        <v>2034</v>
      </c>
      <c r="M185" s="15" t="s">
        <v>15</v>
      </c>
    </row>
    <row r="186" spans="11:13" x14ac:dyDescent="0.2">
      <c r="K186" s="15">
        <f t="shared" si="9"/>
        <v>184</v>
      </c>
      <c r="L186" s="15">
        <f t="shared" si="11"/>
        <v>2034</v>
      </c>
      <c r="M186" s="15" t="s">
        <v>16</v>
      </c>
    </row>
    <row r="187" spans="11:13" x14ac:dyDescent="0.2">
      <c r="K187" s="15">
        <f t="shared" si="9"/>
        <v>185</v>
      </c>
      <c r="L187" s="15">
        <f t="shared" si="11"/>
        <v>2034</v>
      </c>
      <c r="M187" s="15" t="s">
        <v>4</v>
      </c>
    </row>
    <row r="188" spans="11:13" x14ac:dyDescent="0.2">
      <c r="K188" s="15">
        <f t="shared" si="9"/>
        <v>186</v>
      </c>
      <c r="L188" s="15">
        <f t="shared" si="11"/>
        <v>2034</v>
      </c>
      <c r="M188" s="15" t="s">
        <v>6</v>
      </c>
    </row>
    <row r="189" spans="11:13" x14ac:dyDescent="0.2">
      <c r="K189" s="15">
        <f t="shared" si="9"/>
        <v>187</v>
      </c>
      <c r="L189" s="15">
        <f t="shared" si="11"/>
        <v>2034</v>
      </c>
      <c r="M189" s="15" t="s">
        <v>7</v>
      </c>
    </row>
    <row r="190" spans="11:13" x14ac:dyDescent="0.2">
      <c r="K190" s="15">
        <f t="shared" si="9"/>
        <v>188</v>
      </c>
      <c r="L190" s="15">
        <f t="shared" si="11"/>
        <v>2034</v>
      </c>
      <c r="M190" s="15" t="s">
        <v>8</v>
      </c>
    </row>
    <row r="191" spans="11:13" x14ac:dyDescent="0.2">
      <c r="K191" s="15">
        <f t="shared" si="9"/>
        <v>189</v>
      </c>
      <c r="L191" s="15">
        <f t="shared" si="11"/>
        <v>2034</v>
      </c>
      <c r="M191" s="15" t="s">
        <v>9</v>
      </c>
    </row>
    <row r="192" spans="11:13" x14ac:dyDescent="0.2">
      <c r="K192" s="15">
        <f t="shared" si="9"/>
        <v>190</v>
      </c>
      <c r="L192" s="15">
        <f t="shared" si="11"/>
        <v>2034</v>
      </c>
      <c r="M192" s="15" t="s">
        <v>10</v>
      </c>
    </row>
    <row r="193" spans="11:13" x14ac:dyDescent="0.2">
      <c r="K193" s="15">
        <f t="shared" si="9"/>
        <v>191</v>
      </c>
      <c r="L193" s="15">
        <f t="shared" si="11"/>
        <v>2034</v>
      </c>
      <c r="M193" s="15" t="s">
        <v>11</v>
      </c>
    </row>
    <row r="194" spans="11:13" x14ac:dyDescent="0.2">
      <c r="K194" s="15">
        <f t="shared" si="9"/>
        <v>192</v>
      </c>
      <c r="L194" s="15">
        <f t="shared" si="11"/>
        <v>2034</v>
      </c>
      <c r="M194" s="15" t="s">
        <v>12</v>
      </c>
    </row>
    <row r="195" spans="11:13" x14ac:dyDescent="0.2">
      <c r="K195" s="15">
        <f t="shared" si="9"/>
        <v>193</v>
      </c>
      <c r="L195" s="15">
        <f>L194+1</f>
        <v>2035</v>
      </c>
      <c r="M195" s="15" t="s">
        <v>13</v>
      </c>
    </row>
    <row r="196" spans="11:13" x14ac:dyDescent="0.2">
      <c r="K196" s="15">
        <f t="shared" si="9"/>
        <v>194</v>
      </c>
      <c r="L196" s="15">
        <f t="shared" ref="L196:L206" si="12">L195</f>
        <v>2035</v>
      </c>
      <c r="M196" s="15" t="s">
        <v>14</v>
      </c>
    </row>
    <row r="197" spans="11:13" x14ac:dyDescent="0.2">
      <c r="K197" s="15">
        <f t="shared" si="9"/>
        <v>195</v>
      </c>
      <c r="L197" s="15">
        <f t="shared" si="12"/>
        <v>2035</v>
      </c>
      <c r="M197" s="15" t="s">
        <v>15</v>
      </c>
    </row>
    <row r="198" spans="11:13" x14ac:dyDescent="0.2">
      <c r="K198" s="15">
        <f t="shared" si="9"/>
        <v>196</v>
      </c>
      <c r="L198" s="15">
        <f t="shared" si="12"/>
        <v>2035</v>
      </c>
      <c r="M198" s="15" t="s">
        <v>16</v>
      </c>
    </row>
    <row r="199" spans="11:13" x14ac:dyDescent="0.2">
      <c r="K199" s="15">
        <f t="shared" si="9"/>
        <v>197</v>
      </c>
      <c r="L199" s="15">
        <f t="shared" si="12"/>
        <v>2035</v>
      </c>
      <c r="M199" s="15" t="s">
        <v>4</v>
      </c>
    </row>
    <row r="200" spans="11:13" x14ac:dyDescent="0.2">
      <c r="K200" s="15">
        <f t="shared" si="9"/>
        <v>198</v>
      </c>
      <c r="L200" s="15">
        <f t="shared" si="12"/>
        <v>2035</v>
      </c>
      <c r="M200" s="15" t="s">
        <v>6</v>
      </c>
    </row>
    <row r="201" spans="11:13" x14ac:dyDescent="0.2">
      <c r="K201" s="15">
        <f t="shared" si="9"/>
        <v>199</v>
      </c>
      <c r="L201" s="15">
        <f t="shared" si="12"/>
        <v>2035</v>
      </c>
      <c r="M201" s="15" t="s">
        <v>7</v>
      </c>
    </row>
    <row r="202" spans="11:13" x14ac:dyDescent="0.2">
      <c r="K202" s="15">
        <f t="shared" si="9"/>
        <v>200</v>
      </c>
      <c r="L202" s="15">
        <f t="shared" si="12"/>
        <v>2035</v>
      </c>
      <c r="M202" s="15" t="s">
        <v>8</v>
      </c>
    </row>
    <row r="203" spans="11:13" x14ac:dyDescent="0.2">
      <c r="K203" s="15">
        <f t="shared" si="9"/>
        <v>201</v>
      </c>
      <c r="L203" s="15">
        <f t="shared" si="12"/>
        <v>2035</v>
      </c>
      <c r="M203" s="15" t="s">
        <v>9</v>
      </c>
    </row>
    <row r="204" spans="11:13" x14ac:dyDescent="0.2">
      <c r="K204" s="15">
        <f t="shared" si="9"/>
        <v>202</v>
      </c>
      <c r="L204" s="15">
        <f t="shared" si="12"/>
        <v>2035</v>
      </c>
      <c r="M204" s="15" t="s">
        <v>10</v>
      </c>
    </row>
    <row r="205" spans="11:13" x14ac:dyDescent="0.2">
      <c r="K205" s="15">
        <f t="shared" si="9"/>
        <v>203</v>
      </c>
      <c r="L205" s="15">
        <f t="shared" si="12"/>
        <v>2035</v>
      </c>
      <c r="M205" s="15" t="s">
        <v>11</v>
      </c>
    </row>
    <row r="206" spans="11:13" x14ac:dyDescent="0.2">
      <c r="K206" s="15">
        <f t="shared" si="9"/>
        <v>204</v>
      </c>
      <c r="L206" s="15">
        <f t="shared" si="12"/>
        <v>2035</v>
      </c>
      <c r="M206" s="15" t="s">
        <v>12</v>
      </c>
    </row>
    <row r="207" spans="11:13" x14ac:dyDescent="0.2">
      <c r="K207" s="15">
        <f t="shared" si="9"/>
        <v>205</v>
      </c>
      <c r="L207" s="15">
        <f>L206+1</f>
        <v>2036</v>
      </c>
      <c r="M207" s="15" t="s">
        <v>13</v>
      </c>
    </row>
    <row r="208" spans="11:13" x14ac:dyDescent="0.2">
      <c r="K208" s="15">
        <f t="shared" si="9"/>
        <v>206</v>
      </c>
      <c r="L208" s="15">
        <f t="shared" ref="L208:L218" si="13">L207</f>
        <v>2036</v>
      </c>
      <c r="M208" s="15" t="s">
        <v>14</v>
      </c>
    </row>
    <row r="209" spans="11:13" x14ac:dyDescent="0.2">
      <c r="K209" s="15">
        <f t="shared" si="9"/>
        <v>207</v>
      </c>
      <c r="L209" s="15">
        <f t="shared" si="13"/>
        <v>2036</v>
      </c>
      <c r="M209" s="15" t="s">
        <v>15</v>
      </c>
    </row>
    <row r="210" spans="11:13" x14ac:dyDescent="0.2">
      <c r="K210" s="15">
        <f t="shared" si="9"/>
        <v>208</v>
      </c>
      <c r="L210" s="15">
        <f t="shared" si="13"/>
        <v>2036</v>
      </c>
      <c r="M210" s="15" t="s">
        <v>16</v>
      </c>
    </row>
    <row r="211" spans="11:13" x14ac:dyDescent="0.2">
      <c r="K211" s="15">
        <f t="shared" ref="K211:K274" si="14">K210+1</f>
        <v>209</v>
      </c>
      <c r="L211" s="15">
        <f t="shared" si="13"/>
        <v>2036</v>
      </c>
      <c r="M211" s="15" t="s">
        <v>4</v>
      </c>
    </row>
    <row r="212" spans="11:13" x14ac:dyDescent="0.2">
      <c r="K212" s="15">
        <f t="shared" si="14"/>
        <v>210</v>
      </c>
      <c r="L212" s="15">
        <f t="shared" si="13"/>
        <v>2036</v>
      </c>
      <c r="M212" s="15" t="s">
        <v>6</v>
      </c>
    </row>
    <row r="213" spans="11:13" x14ac:dyDescent="0.2">
      <c r="K213" s="15">
        <f t="shared" si="14"/>
        <v>211</v>
      </c>
      <c r="L213" s="15">
        <f t="shared" si="13"/>
        <v>2036</v>
      </c>
      <c r="M213" s="15" t="s">
        <v>7</v>
      </c>
    </row>
    <row r="214" spans="11:13" x14ac:dyDescent="0.2">
      <c r="K214" s="15">
        <f t="shared" si="14"/>
        <v>212</v>
      </c>
      <c r="L214" s="15">
        <f t="shared" si="13"/>
        <v>2036</v>
      </c>
      <c r="M214" s="15" t="s">
        <v>8</v>
      </c>
    </row>
    <row r="215" spans="11:13" x14ac:dyDescent="0.2">
      <c r="K215" s="15">
        <f t="shared" si="14"/>
        <v>213</v>
      </c>
      <c r="L215" s="15">
        <f t="shared" si="13"/>
        <v>2036</v>
      </c>
      <c r="M215" s="15" t="s">
        <v>9</v>
      </c>
    </row>
    <row r="216" spans="11:13" x14ac:dyDescent="0.2">
      <c r="K216" s="15">
        <f t="shared" si="14"/>
        <v>214</v>
      </c>
      <c r="L216" s="15">
        <f t="shared" si="13"/>
        <v>2036</v>
      </c>
      <c r="M216" s="15" t="s">
        <v>10</v>
      </c>
    </row>
    <row r="217" spans="11:13" x14ac:dyDescent="0.2">
      <c r="K217" s="15">
        <f t="shared" si="14"/>
        <v>215</v>
      </c>
      <c r="L217" s="15">
        <f t="shared" si="13"/>
        <v>2036</v>
      </c>
      <c r="M217" s="15" t="s">
        <v>11</v>
      </c>
    </row>
    <row r="218" spans="11:13" x14ac:dyDescent="0.2">
      <c r="K218" s="15">
        <f t="shared" si="14"/>
        <v>216</v>
      </c>
      <c r="L218" s="15">
        <f t="shared" si="13"/>
        <v>2036</v>
      </c>
      <c r="M218" s="15" t="s">
        <v>12</v>
      </c>
    </row>
    <row r="219" spans="11:13" x14ac:dyDescent="0.2">
      <c r="K219" s="15">
        <f t="shared" si="14"/>
        <v>217</v>
      </c>
      <c r="L219" s="15">
        <f>L218+1</f>
        <v>2037</v>
      </c>
      <c r="M219" s="15" t="s">
        <v>13</v>
      </c>
    </row>
    <row r="220" spans="11:13" x14ac:dyDescent="0.2">
      <c r="K220" s="15">
        <f t="shared" si="14"/>
        <v>218</v>
      </c>
      <c r="L220" s="15">
        <f t="shared" ref="L220:L283" si="15">L219</f>
        <v>2037</v>
      </c>
      <c r="M220" s="15" t="s">
        <v>14</v>
      </c>
    </row>
    <row r="221" spans="11:13" x14ac:dyDescent="0.2">
      <c r="K221" s="15">
        <f t="shared" si="14"/>
        <v>219</v>
      </c>
      <c r="L221" s="15">
        <f t="shared" si="15"/>
        <v>2037</v>
      </c>
      <c r="M221" s="15" t="s">
        <v>15</v>
      </c>
    </row>
    <row r="222" spans="11:13" x14ac:dyDescent="0.2">
      <c r="K222" s="15">
        <f t="shared" si="14"/>
        <v>220</v>
      </c>
      <c r="L222" s="15">
        <f t="shared" si="15"/>
        <v>2037</v>
      </c>
      <c r="M222" s="15" t="s">
        <v>16</v>
      </c>
    </row>
    <row r="223" spans="11:13" x14ac:dyDescent="0.2">
      <c r="K223" s="15">
        <f t="shared" si="14"/>
        <v>221</v>
      </c>
      <c r="L223" s="15">
        <f t="shared" si="15"/>
        <v>2037</v>
      </c>
      <c r="M223" s="15" t="s">
        <v>4</v>
      </c>
    </row>
    <row r="224" spans="11:13" x14ac:dyDescent="0.2">
      <c r="K224" s="15">
        <f t="shared" si="14"/>
        <v>222</v>
      </c>
      <c r="L224" s="15">
        <f t="shared" si="15"/>
        <v>2037</v>
      </c>
      <c r="M224" s="15" t="s">
        <v>6</v>
      </c>
    </row>
    <row r="225" spans="11:13" x14ac:dyDescent="0.2">
      <c r="K225" s="15">
        <f t="shared" si="14"/>
        <v>223</v>
      </c>
      <c r="L225" s="15">
        <f t="shared" si="15"/>
        <v>2037</v>
      </c>
      <c r="M225" s="15" t="s">
        <v>7</v>
      </c>
    </row>
    <row r="226" spans="11:13" x14ac:dyDescent="0.2">
      <c r="K226" s="15">
        <f t="shared" si="14"/>
        <v>224</v>
      </c>
      <c r="L226" s="15">
        <f t="shared" si="15"/>
        <v>2037</v>
      </c>
      <c r="M226" s="15" t="s">
        <v>8</v>
      </c>
    </row>
    <row r="227" spans="11:13" x14ac:dyDescent="0.2">
      <c r="K227" s="15">
        <f t="shared" si="14"/>
        <v>225</v>
      </c>
      <c r="L227" s="15">
        <f t="shared" si="15"/>
        <v>2037</v>
      </c>
      <c r="M227" s="15" t="s">
        <v>9</v>
      </c>
    </row>
    <row r="228" spans="11:13" x14ac:dyDescent="0.2">
      <c r="K228" s="15">
        <f t="shared" si="14"/>
        <v>226</v>
      </c>
      <c r="L228" s="15">
        <f t="shared" si="15"/>
        <v>2037</v>
      </c>
      <c r="M228" s="15" t="s">
        <v>10</v>
      </c>
    </row>
    <row r="229" spans="11:13" x14ac:dyDescent="0.2">
      <c r="K229" s="15">
        <f t="shared" si="14"/>
        <v>227</v>
      </c>
      <c r="L229" s="15">
        <f t="shared" si="15"/>
        <v>2037</v>
      </c>
      <c r="M229" s="15" t="s">
        <v>11</v>
      </c>
    </row>
    <row r="230" spans="11:13" x14ac:dyDescent="0.2">
      <c r="K230" s="15">
        <f t="shared" si="14"/>
        <v>228</v>
      </c>
      <c r="L230" s="15">
        <f t="shared" si="15"/>
        <v>2037</v>
      </c>
      <c r="M230" s="15" t="s">
        <v>12</v>
      </c>
    </row>
    <row r="231" spans="11:13" x14ac:dyDescent="0.2">
      <c r="K231" s="15">
        <f t="shared" si="14"/>
        <v>229</v>
      </c>
      <c r="L231" s="15">
        <f>L230+1</f>
        <v>2038</v>
      </c>
      <c r="M231" s="15" t="s">
        <v>13</v>
      </c>
    </row>
    <row r="232" spans="11:13" x14ac:dyDescent="0.2">
      <c r="K232" s="15">
        <f t="shared" si="14"/>
        <v>230</v>
      </c>
      <c r="L232" s="15">
        <f t="shared" si="15"/>
        <v>2038</v>
      </c>
      <c r="M232" s="15" t="s">
        <v>14</v>
      </c>
    </row>
    <row r="233" spans="11:13" x14ac:dyDescent="0.2">
      <c r="K233" s="15">
        <f t="shared" si="14"/>
        <v>231</v>
      </c>
      <c r="L233" s="15">
        <f t="shared" si="15"/>
        <v>2038</v>
      </c>
      <c r="M233" s="15" t="s">
        <v>15</v>
      </c>
    </row>
    <row r="234" spans="11:13" x14ac:dyDescent="0.2">
      <c r="K234" s="15">
        <f t="shared" si="14"/>
        <v>232</v>
      </c>
      <c r="L234" s="15">
        <f t="shared" si="15"/>
        <v>2038</v>
      </c>
      <c r="M234" s="15" t="s">
        <v>16</v>
      </c>
    </row>
    <row r="235" spans="11:13" x14ac:dyDescent="0.2">
      <c r="K235" s="15">
        <f t="shared" si="14"/>
        <v>233</v>
      </c>
      <c r="L235" s="15">
        <f t="shared" si="15"/>
        <v>2038</v>
      </c>
      <c r="M235" s="15" t="s">
        <v>4</v>
      </c>
    </row>
    <row r="236" spans="11:13" x14ac:dyDescent="0.2">
      <c r="K236" s="15">
        <f t="shared" si="14"/>
        <v>234</v>
      </c>
      <c r="L236" s="15">
        <f t="shared" si="15"/>
        <v>2038</v>
      </c>
      <c r="M236" s="15" t="s">
        <v>6</v>
      </c>
    </row>
    <row r="237" spans="11:13" x14ac:dyDescent="0.2">
      <c r="K237" s="15">
        <f t="shared" si="14"/>
        <v>235</v>
      </c>
      <c r="L237" s="15">
        <f t="shared" si="15"/>
        <v>2038</v>
      </c>
      <c r="M237" s="15" t="s">
        <v>7</v>
      </c>
    </row>
    <row r="238" spans="11:13" x14ac:dyDescent="0.2">
      <c r="K238" s="15">
        <f t="shared" si="14"/>
        <v>236</v>
      </c>
      <c r="L238" s="15">
        <f t="shared" si="15"/>
        <v>2038</v>
      </c>
      <c r="M238" s="15" t="s">
        <v>8</v>
      </c>
    </row>
    <row r="239" spans="11:13" x14ac:dyDescent="0.2">
      <c r="K239" s="15">
        <f t="shared" si="14"/>
        <v>237</v>
      </c>
      <c r="L239" s="15">
        <f t="shared" si="15"/>
        <v>2038</v>
      </c>
      <c r="M239" s="15" t="s">
        <v>9</v>
      </c>
    </row>
    <row r="240" spans="11:13" x14ac:dyDescent="0.2">
      <c r="K240" s="15">
        <f t="shared" si="14"/>
        <v>238</v>
      </c>
      <c r="L240" s="15">
        <f t="shared" si="15"/>
        <v>2038</v>
      </c>
      <c r="M240" s="15" t="s">
        <v>10</v>
      </c>
    </row>
    <row r="241" spans="11:13" x14ac:dyDescent="0.2">
      <c r="K241" s="15">
        <f t="shared" si="14"/>
        <v>239</v>
      </c>
      <c r="L241" s="15">
        <f t="shared" si="15"/>
        <v>2038</v>
      </c>
      <c r="M241" s="15" t="s">
        <v>11</v>
      </c>
    </row>
    <row r="242" spans="11:13" x14ac:dyDescent="0.2">
      <c r="K242" s="15">
        <f t="shared" si="14"/>
        <v>240</v>
      </c>
      <c r="L242" s="15">
        <f t="shared" si="15"/>
        <v>2038</v>
      </c>
      <c r="M242" s="15" t="s">
        <v>12</v>
      </c>
    </row>
    <row r="243" spans="11:13" x14ac:dyDescent="0.2">
      <c r="K243" s="15">
        <f t="shared" si="14"/>
        <v>241</v>
      </c>
      <c r="L243" s="15">
        <f>L242+1</f>
        <v>2039</v>
      </c>
      <c r="M243" s="15" t="s">
        <v>13</v>
      </c>
    </row>
    <row r="244" spans="11:13" x14ac:dyDescent="0.2">
      <c r="K244" s="15">
        <f t="shared" si="14"/>
        <v>242</v>
      </c>
      <c r="L244" s="15">
        <f t="shared" si="15"/>
        <v>2039</v>
      </c>
      <c r="M244" s="15" t="s">
        <v>14</v>
      </c>
    </row>
    <row r="245" spans="11:13" x14ac:dyDescent="0.2">
      <c r="K245" s="15">
        <f t="shared" si="14"/>
        <v>243</v>
      </c>
      <c r="L245" s="15">
        <f t="shared" si="15"/>
        <v>2039</v>
      </c>
      <c r="M245" s="15" t="s">
        <v>15</v>
      </c>
    </row>
    <row r="246" spans="11:13" x14ac:dyDescent="0.2">
      <c r="K246" s="15">
        <f t="shared" si="14"/>
        <v>244</v>
      </c>
      <c r="L246" s="15">
        <f t="shared" si="15"/>
        <v>2039</v>
      </c>
      <c r="M246" s="15" t="s">
        <v>16</v>
      </c>
    </row>
    <row r="247" spans="11:13" x14ac:dyDescent="0.2">
      <c r="K247" s="15">
        <f t="shared" si="14"/>
        <v>245</v>
      </c>
      <c r="L247" s="15">
        <f t="shared" si="15"/>
        <v>2039</v>
      </c>
      <c r="M247" s="15" t="s">
        <v>4</v>
      </c>
    </row>
    <row r="248" spans="11:13" x14ac:dyDescent="0.2">
      <c r="K248" s="15">
        <f t="shared" si="14"/>
        <v>246</v>
      </c>
      <c r="L248" s="15">
        <f t="shared" si="15"/>
        <v>2039</v>
      </c>
      <c r="M248" s="15" t="s">
        <v>6</v>
      </c>
    </row>
    <row r="249" spans="11:13" x14ac:dyDescent="0.2">
      <c r="K249" s="15">
        <f t="shared" si="14"/>
        <v>247</v>
      </c>
      <c r="L249" s="15">
        <f t="shared" si="15"/>
        <v>2039</v>
      </c>
      <c r="M249" s="15" t="s">
        <v>7</v>
      </c>
    </row>
    <row r="250" spans="11:13" x14ac:dyDescent="0.2">
      <c r="K250" s="15">
        <f t="shared" si="14"/>
        <v>248</v>
      </c>
      <c r="L250" s="15">
        <f t="shared" si="15"/>
        <v>2039</v>
      </c>
      <c r="M250" s="15" t="s">
        <v>8</v>
      </c>
    </row>
    <row r="251" spans="11:13" x14ac:dyDescent="0.2">
      <c r="K251" s="15">
        <f t="shared" si="14"/>
        <v>249</v>
      </c>
      <c r="L251" s="15">
        <f t="shared" si="15"/>
        <v>2039</v>
      </c>
      <c r="M251" s="15" t="s">
        <v>9</v>
      </c>
    </row>
    <row r="252" spans="11:13" x14ac:dyDescent="0.2">
      <c r="K252" s="15">
        <f t="shared" si="14"/>
        <v>250</v>
      </c>
      <c r="L252" s="15">
        <f t="shared" si="15"/>
        <v>2039</v>
      </c>
      <c r="M252" s="15" t="s">
        <v>10</v>
      </c>
    </row>
    <row r="253" spans="11:13" x14ac:dyDescent="0.2">
      <c r="K253" s="15">
        <f t="shared" si="14"/>
        <v>251</v>
      </c>
      <c r="L253" s="15">
        <f t="shared" si="15"/>
        <v>2039</v>
      </c>
      <c r="M253" s="15" t="s">
        <v>11</v>
      </c>
    </row>
    <row r="254" spans="11:13" x14ac:dyDescent="0.2">
      <c r="K254" s="15">
        <f t="shared" si="14"/>
        <v>252</v>
      </c>
      <c r="L254" s="15">
        <f t="shared" si="15"/>
        <v>2039</v>
      </c>
      <c r="M254" s="15" t="s">
        <v>12</v>
      </c>
    </row>
    <row r="255" spans="11:13" x14ac:dyDescent="0.2">
      <c r="K255" s="15">
        <f t="shared" si="14"/>
        <v>253</v>
      </c>
      <c r="L255" s="15">
        <f>L254+1</f>
        <v>2040</v>
      </c>
      <c r="M255" s="15" t="s">
        <v>13</v>
      </c>
    </row>
    <row r="256" spans="11:13" x14ac:dyDescent="0.2">
      <c r="K256" s="15">
        <f t="shared" si="14"/>
        <v>254</v>
      </c>
      <c r="L256" s="15">
        <f t="shared" si="15"/>
        <v>2040</v>
      </c>
      <c r="M256" s="15" t="s">
        <v>14</v>
      </c>
    </row>
    <row r="257" spans="11:13" x14ac:dyDescent="0.2">
      <c r="K257" s="15">
        <f t="shared" si="14"/>
        <v>255</v>
      </c>
      <c r="L257" s="15">
        <f t="shared" si="15"/>
        <v>2040</v>
      </c>
      <c r="M257" s="15" t="s">
        <v>15</v>
      </c>
    </row>
    <row r="258" spans="11:13" x14ac:dyDescent="0.2">
      <c r="K258" s="15">
        <f t="shared" si="14"/>
        <v>256</v>
      </c>
      <c r="L258" s="15">
        <f t="shared" si="15"/>
        <v>2040</v>
      </c>
      <c r="M258" s="15" t="s">
        <v>16</v>
      </c>
    </row>
    <row r="259" spans="11:13" x14ac:dyDescent="0.2">
      <c r="K259" s="15">
        <f t="shared" si="14"/>
        <v>257</v>
      </c>
      <c r="L259" s="15">
        <f t="shared" si="15"/>
        <v>2040</v>
      </c>
      <c r="M259" s="15" t="s">
        <v>4</v>
      </c>
    </row>
    <row r="260" spans="11:13" x14ac:dyDescent="0.2">
      <c r="K260" s="15">
        <f t="shared" si="14"/>
        <v>258</v>
      </c>
      <c r="L260" s="15">
        <f t="shared" si="15"/>
        <v>2040</v>
      </c>
      <c r="M260" s="15" t="s">
        <v>6</v>
      </c>
    </row>
    <row r="261" spans="11:13" x14ac:dyDescent="0.2">
      <c r="K261" s="15">
        <f t="shared" si="14"/>
        <v>259</v>
      </c>
      <c r="L261" s="15">
        <f t="shared" si="15"/>
        <v>2040</v>
      </c>
      <c r="M261" s="15" t="s">
        <v>7</v>
      </c>
    </row>
    <row r="262" spans="11:13" x14ac:dyDescent="0.2">
      <c r="K262" s="15">
        <f t="shared" si="14"/>
        <v>260</v>
      </c>
      <c r="L262" s="15">
        <f t="shared" si="15"/>
        <v>2040</v>
      </c>
      <c r="M262" s="15" t="s">
        <v>8</v>
      </c>
    </row>
    <row r="263" spans="11:13" x14ac:dyDescent="0.2">
      <c r="K263" s="15">
        <f t="shared" si="14"/>
        <v>261</v>
      </c>
      <c r="L263" s="15">
        <f t="shared" si="15"/>
        <v>2040</v>
      </c>
      <c r="M263" s="15" t="s">
        <v>9</v>
      </c>
    </row>
    <row r="264" spans="11:13" x14ac:dyDescent="0.2">
      <c r="K264" s="15">
        <f t="shared" si="14"/>
        <v>262</v>
      </c>
      <c r="L264" s="15">
        <f t="shared" si="15"/>
        <v>2040</v>
      </c>
      <c r="M264" s="15" t="s">
        <v>10</v>
      </c>
    </row>
    <row r="265" spans="11:13" x14ac:dyDescent="0.2">
      <c r="K265" s="15">
        <f t="shared" si="14"/>
        <v>263</v>
      </c>
      <c r="L265" s="15">
        <f t="shared" si="15"/>
        <v>2040</v>
      </c>
      <c r="M265" s="15" t="s">
        <v>11</v>
      </c>
    </row>
    <row r="266" spans="11:13" x14ac:dyDescent="0.2">
      <c r="K266" s="15">
        <f t="shared" si="14"/>
        <v>264</v>
      </c>
      <c r="L266" s="15">
        <f t="shared" si="15"/>
        <v>2040</v>
      </c>
      <c r="M266" s="15" t="s">
        <v>12</v>
      </c>
    </row>
    <row r="267" spans="11:13" x14ac:dyDescent="0.2">
      <c r="K267" s="15">
        <f t="shared" si="14"/>
        <v>265</v>
      </c>
      <c r="L267" s="15">
        <f>L266+1</f>
        <v>2041</v>
      </c>
      <c r="M267" s="15" t="s">
        <v>13</v>
      </c>
    </row>
    <row r="268" spans="11:13" x14ac:dyDescent="0.2">
      <c r="K268" s="15">
        <f t="shared" si="14"/>
        <v>266</v>
      </c>
      <c r="L268" s="15">
        <f t="shared" si="15"/>
        <v>2041</v>
      </c>
      <c r="M268" s="15" t="s">
        <v>14</v>
      </c>
    </row>
    <row r="269" spans="11:13" x14ac:dyDescent="0.2">
      <c r="K269" s="15">
        <f t="shared" si="14"/>
        <v>267</v>
      </c>
      <c r="L269" s="15">
        <f t="shared" si="15"/>
        <v>2041</v>
      </c>
      <c r="M269" s="15" t="s">
        <v>15</v>
      </c>
    </row>
    <row r="270" spans="11:13" x14ac:dyDescent="0.2">
      <c r="K270" s="15">
        <f t="shared" si="14"/>
        <v>268</v>
      </c>
      <c r="L270" s="15">
        <f t="shared" si="15"/>
        <v>2041</v>
      </c>
      <c r="M270" s="15" t="s">
        <v>16</v>
      </c>
    </row>
    <row r="271" spans="11:13" x14ac:dyDescent="0.2">
      <c r="K271" s="15">
        <f t="shared" si="14"/>
        <v>269</v>
      </c>
      <c r="L271" s="15">
        <f t="shared" si="15"/>
        <v>2041</v>
      </c>
      <c r="M271" s="15" t="s">
        <v>4</v>
      </c>
    </row>
    <row r="272" spans="11:13" x14ac:dyDescent="0.2">
      <c r="K272" s="15">
        <f t="shared" si="14"/>
        <v>270</v>
      </c>
      <c r="L272" s="15">
        <f t="shared" si="15"/>
        <v>2041</v>
      </c>
      <c r="M272" s="15" t="s">
        <v>6</v>
      </c>
    </row>
    <row r="273" spans="11:13" x14ac:dyDescent="0.2">
      <c r="K273" s="15">
        <f t="shared" si="14"/>
        <v>271</v>
      </c>
      <c r="L273" s="15">
        <f t="shared" si="15"/>
        <v>2041</v>
      </c>
      <c r="M273" s="15" t="s">
        <v>7</v>
      </c>
    </row>
    <row r="274" spans="11:13" x14ac:dyDescent="0.2">
      <c r="K274" s="15">
        <f t="shared" si="14"/>
        <v>272</v>
      </c>
      <c r="L274" s="15">
        <f t="shared" si="15"/>
        <v>2041</v>
      </c>
      <c r="M274" s="15" t="s">
        <v>8</v>
      </c>
    </row>
    <row r="275" spans="11:13" x14ac:dyDescent="0.2">
      <c r="K275" s="15">
        <f t="shared" ref="K275:K290" si="16">K274+1</f>
        <v>273</v>
      </c>
      <c r="L275" s="15">
        <f t="shared" si="15"/>
        <v>2041</v>
      </c>
      <c r="M275" s="15" t="s">
        <v>9</v>
      </c>
    </row>
    <row r="276" spans="11:13" x14ac:dyDescent="0.2">
      <c r="K276" s="15">
        <f t="shared" si="16"/>
        <v>274</v>
      </c>
      <c r="L276" s="15">
        <f t="shared" si="15"/>
        <v>2041</v>
      </c>
      <c r="M276" s="15" t="s">
        <v>10</v>
      </c>
    </row>
    <row r="277" spans="11:13" x14ac:dyDescent="0.2">
      <c r="K277" s="15">
        <f t="shared" si="16"/>
        <v>275</v>
      </c>
      <c r="L277" s="15">
        <f t="shared" si="15"/>
        <v>2041</v>
      </c>
      <c r="M277" s="15" t="s">
        <v>11</v>
      </c>
    </row>
    <row r="278" spans="11:13" x14ac:dyDescent="0.2">
      <c r="K278" s="15">
        <f t="shared" si="16"/>
        <v>276</v>
      </c>
      <c r="L278" s="15">
        <f t="shared" si="15"/>
        <v>2041</v>
      </c>
      <c r="M278" s="15" t="s">
        <v>12</v>
      </c>
    </row>
    <row r="279" spans="11:13" x14ac:dyDescent="0.2">
      <c r="K279" s="15">
        <f t="shared" si="16"/>
        <v>277</v>
      </c>
      <c r="L279" s="15">
        <f>L278+1</f>
        <v>2042</v>
      </c>
      <c r="M279" s="15" t="s">
        <v>13</v>
      </c>
    </row>
    <row r="280" spans="11:13" x14ac:dyDescent="0.2">
      <c r="K280" s="15">
        <f t="shared" si="16"/>
        <v>278</v>
      </c>
      <c r="L280" s="15">
        <f t="shared" si="15"/>
        <v>2042</v>
      </c>
      <c r="M280" s="15" t="s">
        <v>14</v>
      </c>
    </row>
    <row r="281" spans="11:13" x14ac:dyDescent="0.2">
      <c r="K281" s="15">
        <f t="shared" si="16"/>
        <v>279</v>
      </c>
      <c r="L281" s="15">
        <f t="shared" si="15"/>
        <v>2042</v>
      </c>
      <c r="M281" s="15" t="s">
        <v>15</v>
      </c>
    </row>
    <row r="282" spans="11:13" x14ac:dyDescent="0.2">
      <c r="K282" s="15">
        <f t="shared" si="16"/>
        <v>280</v>
      </c>
      <c r="L282" s="15">
        <f t="shared" si="15"/>
        <v>2042</v>
      </c>
      <c r="M282" s="15" t="s">
        <v>16</v>
      </c>
    </row>
    <row r="283" spans="11:13" x14ac:dyDescent="0.2">
      <c r="K283" s="15">
        <f t="shared" si="16"/>
        <v>281</v>
      </c>
      <c r="L283" s="15">
        <f t="shared" si="15"/>
        <v>2042</v>
      </c>
      <c r="M283" s="15" t="s">
        <v>4</v>
      </c>
    </row>
    <row r="284" spans="11:13" x14ac:dyDescent="0.2">
      <c r="K284" s="15">
        <f t="shared" si="16"/>
        <v>282</v>
      </c>
      <c r="L284" s="15">
        <f t="shared" ref="L284:L290" si="17">L283</f>
        <v>2042</v>
      </c>
      <c r="M284" s="15" t="s">
        <v>6</v>
      </c>
    </row>
    <row r="285" spans="11:13" x14ac:dyDescent="0.2">
      <c r="K285" s="15">
        <f t="shared" si="16"/>
        <v>283</v>
      </c>
      <c r="L285" s="15">
        <f t="shared" si="17"/>
        <v>2042</v>
      </c>
      <c r="M285" s="15" t="s">
        <v>7</v>
      </c>
    </row>
    <row r="286" spans="11:13" x14ac:dyDescent="0.2">
      <c r="K286" s="15">
        <f t="shared" si="16"/>
        <v>284</v>
      </c>
      <c r="L286" s="15">
        <f t="shared" si="17"/>
        <v>2042</v>
      </c>
      <c r="M286" s="15" t="s">
        <v>8</v>
      </c>
    </row>
    <row r="287" spans="11:13" x14ac:dyDescent="0.2">
      <c r="K287" s="15">
        <f t="shared" si="16"/>
        <v>285</v>
      </c>
      <c r="L287" s="15">
        <f t="shared" si="17"/>
        <v>2042</v>
      </c>
      <c r="M287" s="15" t="s">
        <v>9</v>
      </c>
    </row>
    <row r="288" spans="11:13" x14ac:dyDescent="0.2">
      <c r="K288" s="15">
        <f t="shared" si="16"/>
        <v>286</v>
      </c>
      <c r="L288" s="15">
        <f t="shared" si="17"/>
        <v>2042</v>
      </c>
      <c r="M288" s="15" t="s">
        <v>10</v>
      </c>
    </row>
    <row r="289" spans="11:13" x14ac:dyDescent="0.2">
      <c r="K289" s="15">
        <f t="shared" si="16"/>
        <v>287</v>
      </c>
      <c r="L289" s="15">
        <f t="shared" si="17"/>
        <v>2042</v>
      </c>
      <c r="M289" s="15" t="s">
        <v>11</v>
      </c>
    </row>
    <row r="290" spans="11:13" x14ac:dyDescent="0.2">
      <c r="K290" s="15">
        <f t="shared" si="16"/>
        <v>288</v>
      </c>
      <c r="L290" s="15">
        <f t="shared" si="17"/>
        <v>2042</v>
      </c>
      <c r="M290" s="15" t="s">
        <v>12</v>
      </c>
    </row>
  </sheetData>
  <sortState ref="B10:C11">
    <sortCondition ref="B11:B12"/>
  </sortState>
  <mergeCells count="2">
    <mergeCell ref="E4:H4"/>
    <mergeCell ref="B1:D2"/>
  </mergeCells>
  <dataValidations count="1">
    <dataValidation type="list" allowBlank="1" showInputMessage="1" showErrorMessage="1" sqref="L1" xr:uid="{6976C768-390A-DA41-AC13-79527A1FF6D9}">
      <formula1>$K$3:$K$290</formula1>
    </dataValidation>
  </dataValidations>
  <pageMargins left="0.7" right="0.7" top="0.75" bottom="0.75" header="0.3" footer="0.3"/>
  <pageSetup scale="9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97"/>
  <sheetViews>
    <sheetView zoomScaleNormal="100" workbookViewId="0">
      <pane xSplit="3" ySplit="8" topLeftCell="D9" activePane="bottomRight" state="frozen"/>
      <selection pane="topRight" activeCell="E1" sqref="E1"/>
      <selection pane="bottomLeft" activeCell="A6" sqref="A6"/>
      <selection pane="bottomRight" activeCell="G10" sqref="G10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9.1640625" style="6"/>
    <col min="13" max="13" width="8.83203125" style="29"/>
  </cols>
  <sheetData>
    <row r="1" spans="1:17" x14ac:dyDescent="0.2">
      <c r="B1" s="7" t="s">
        <v>18</v>
      </c>
      <c r="D1" s="39" t="s">
        <v>32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56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57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15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0.04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341105.36402292049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0.04</v>
      </c>
      <c r="J9" s="42">
        <v>340000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340000</v>
      </c>
      <c r="E10" s="4">
        <f>+D10*$I$9/12</f>
        <v>1133.3333333333333</v>
      </c>
      <c r="F10" s="4">
        <f>G10-E10</f>
        <v>2317.9866666666667</v>
      </c>
      <c r="G10" s="78">
        <v>3451.32</v>
      </c>
      <c r="H10" s="4"/>
      <c r="I10" s="2"/>
      <c r="J10" s="13">
        <f>+D10+E10-G10-H10</f>
        <v>337682.01333333331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3" si="0">+J10</f>
        <v>337682.01333333331</v>
      </c>
      <c r="E11" s="4">
        <f>+D11*$I$9/12</f>
        <v>1125.6067111111111</v>
      </c>
      <c r="F11" s="4">
        <f t="shared" ref="F11:F74" si="1">G11-E11</f>
        <v>2325.7132888888891</v>
      </c>
      <c r="G11" s="78">
        <f t="shared" ref="G11:G74" si="2">+G10</f>
        <v>3451.32</v>
      </c>
      <c r="H11" s="4"/>
      <c r="I11" s="2"/>
      <c r="J11" s="13">
        <f>+D11+E11-G11-H11</f>
        <v>335356.30004444439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335356.30004444439</v>
      </c>
      <c r="E12" s="4">
        <f>+D12*$I$9/12</f>
        <v>1117.8543334814813</v>
      </c>
      <c r="F12" s="4">
        <f t="shared" si="1"/>
        <v>2333.4656665185189</v>
      </c>
      <c r="G12" s="78">
        <f t="shared" si="2"/>
        <v>3451.32</v>
      </c>
      <c r="H12" s="4"/>
      <c r="I12" s="2"/>
      <c r="J12" s="13">
        <f>+D12+E12-G12-H12</f>
        <v>333022.83437792584</v>
      </c>
      <c r="K12" s="12"/>
      <c r="M12" s="30">
        <f>INDEX(B8:M108,MATCH(5,A8:A108,0),MATCH("End Balance",B8:M8,0))</f>
        <v>328332.54246082727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333022.83437792584</v>
      </c>
      <c r="E13" s="4">
        <f t="shared" ref="E13:E76" si="3">+D13*$I$9/12</f>
        <v>1110.0761145930862</v>
      </c>
      <c r="F13" s="4">
        <f t="shared" si="1"/>
        <v>2341.2438854069142</v>
      </c>
      <c r="G13" s="78">
        <f t="shared" si="2"/>
        <v>3451.32</v>
      </c>
      <c r="H13" s="4"/>
      <c r="I13" s="2"/>
      <c r="J13" s="13">
        <f t="shared" ref="J11:J73" si="4">+D13+E13-G13-H13</f>
        <v>330681.59049251891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330681.59049251891</v>
      </c>
      <c r="E14" s="4">
        <f t="shared" si="3"/>
        <v>1102.2719683083963</v>
      </c>
      <c r="F14" s="4">
        <f t="shared" si="1"/>
        <v>2349.0480316916037</v>
      </c>
      <c r="G14" s="78">
        <f t="shared" si="2"/>
        <v>3451.32</v>
      </c>
      <c r="H14" s="4"/>
      <c r="I14" s="2"/>
      <c r="J14" s="13">
        <f t="shared" si="4"/>
        <v>328332.54246082727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328332.54246082727</v>
      </c>
      <c r="E15" s="4">
        <f t="shared" si="3"/>
        <v>1094.4418082027576</v>
      </c>
      <c r="F15" s="4">
        <f t="shared" si="1"/>
        <v>2356.8781917972428</v>
      </c>
      <c r="G15" s="78">
        <f t="shared" si="2"/>
        <v>3451.32</v>
      </c>
      <c r="H15" s="4"/>
      <c r="I15" s="2"/>
      <c r="J15" s="13">
        <f t="shared" si="4"/>
        <v>325975.66426903004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325975.66426903004</v>
      </c>
      <c r="E16" s="4">
        <f t="shared" si="3"/>
        <v>1086.5855475634335</v>
      </c>
      <c r="F16" s="4">
        <f t="shared" si="1"/>
        <v>2364.7344524365667</v>
      </c>
      <c r="G16" s="78">
        <f t="shared" si="2"/>
        <v>3451.32</v>
      </c>
      <c r="H16" s="4"/>
      <c r="I16" s="2"/>
      <c r="J16" s="13">
        <f t="shared" si="4"/>
        <v>323610.92981659347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323610.92981659347</v>
      </c>
      <c r="E17" s="4">
        <f t="shared" si="3"/>
        <v>1078.7030993886449</v>
      </c>
      <c r="F17" s="4">
        <f t="shared" si="1"/>
        <v>2372.616900611355</v>
      </c>
      <c r="G17" s="78">
        <f t="shared" si="2"/>
        <v>3451.32</v>
      </c>
      <c r="H17" s="4"/>
      <c r="I17" s="2"/>
      <c r="J17" s="13">
        <f t="shared" si="4"/>
        <v>321238.3129159821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321238.3129159821</v>
      </c>
      <c r="E18" s="4">
        <f t="shared" si="3"/>
        <v>1070.7943763866072</v>
      </c>
      <c r="F18" s="4">
        <f t="shared" si="1"/>
        <v>2380.5256236133928</v>
      </c>
      <c r="G18" s="78">
        <f t="shared" si="2"/>
        <v>3451.32</v>
      </c>
      <c r="H18" s="4"/>
      <c r="I18" s="2"/>
      <c r="J18" s="13">
        <f t="shared" si="4"/>
        <v>318857.78729236871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318857.78729236871</v>
      </c>
      <c r="E19" s="4">
        <f t="shared" si="3"/>
        <v>1062.8592909745623</v>
      </c>
      <c r="F19" s="4">
        <f t="shared" si="1"/>
        <v>2388.4607090254376</v>
      </c>
      <c r="G19" s="78">
        <f t="shared" si="2"/>
        <v>3451.32</v>
      </c>
      <c r="H19" s="4"/>
      <c r="I19" s="2"/>
      <c r="J19" s="13">
        <f t="shared" si="4"/>
        <v>316469.32658334327</v>
      </c>
      <c r="K19" s="12"/>
      <c r="M19" s="30"/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316469.32658334327</v>
      </c>
      <c r="E20" s="4">
        <f t="shared" si="3"/>
        <v>1054.8977552778108</v>
      </c>
      <c r="F20" s="4">
        <f t="shared" si="1"/>
        <v>2396.4222447221891</v>
      </c>
      <c r="G20" s="78">
        <f t="shared" si="2"/>
        <v>3451.32</v>
      </c>
      <c r="H20" s="4"/>
      <c r="I20" s="2"/>
      <c r="J20" s="13">
        <f t="shared" si="4"/>
        <v>314072.90433862107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314072.90433862107</v>
      </c>
      <c r="E21" s="4">
        <f t="shared" si="3"/>
        <v>1046.909681128737</v>
      </c>
      <c r="F21" s="4">
        <f t="shared" si="1"/>
        <v>2404.4103188712634</v>
      </c>
      <c r="G21" s="78">
        <f t="shared" si="2"/>
        <v>3451.32</v>
      </c>
      <c r="H21" s="4"/>
      <c r="I21" s="2"/>
      <c r="J21" s="13">
        <f t="shared" si="4"/>
        <v>311668.49401974981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311668.49401974981</v>
      </c>
      <c r="E22" s="4">
        <f t="shared" si="3"/>
        <v>1038.8949800658327</v>
      </c>
      <c r="F22" s="4">
        <f t="shared" si="1"/>
        <v>2412.4250199341677</v>
      </c>
      <c r="G22" s="78">
        <f t="shared" si="2"/>
        <v>3451.32</v>
      </c>
      <c r="H22" s="4"/>
      <c r="I22" s="2"/>
      <c r="J22" s="13">
        <f t="shared" si="4"/>
        <v>309256.06899981562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309256.06899981562</v>
      </c>
      <c r="E23" s="4">
        <f t="shared" si="3"/>
        <v>1030.8535633327187</v>
      </c>
      <c r="F23" s="4">
        <f t="shared" si="1"/>
        <v>2420.4664366672814</v>
      </c>
      <c r="G23" s="78">
        <f t="shared" si="2"/>
        <v>3451.32</v>
      </c>
      <c r="H23" s="4"/>
      <c r="I23" s="2"/>
      <c r="J23" s="13">
        <f t="shared" si="4"/>
        <v>306835.60256314831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306835.60256314831</v>
      </c>
      <c r="E24" s="4">
        <f t="shared" si="3"/>
        <v>1022.785341877161</v>
      </c>
      <c r="F24" s="4">
        <f t="shared" si="1"/>
        <v>2428.5346581228391</v>
      </c>
      <c r="G24" s="78">
        <f t="shared" si="2"/>
        <v>3451.32</v>
      </c>
      <c r="H24" s="4"/>
      <c r="I24" s="2"/>
      <c r="J24" s="13">
        <f t="shared" si="4"/>
        <v>304407.06790502544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304407.06790502544</v>
      </c>
      <c r="E25" s="4">
        <f t="shared" si="3"/>
        <v>1014.6902263500848</v>
      </c>
      <c r="F25" s="4">
        <f t="shared" si="1"/>
        <v>2436.6297736499155</v>
      </c>
      <c r="G25" s="78">
        <f t="shared" si="2"/>
        <v>3451.32</v>
      </c>
      <c r="H25" s="4"/>
      <c r="I25" s="2"/>
      <c r="J25" s="13">
        <f t="shared" si="4"/>
        <v>301970.43813137553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301970.43813137553</v>
      </c>
      <c r="E26" s="4">
        <f t="shared" si="3"/>
        <v>1006.5681271045851</v>
      </c>
      <c r="F26" s="4">
        <f t="shared" si="1"/>
        <v>2444.7518728954151</v>
      </c>
      <c r="G26" s="78">
        <f t="shared" si="2"/>
        <v>3451.32</v>
      </c>
      <c r="H26" s="4"/>
      <c r="I26" s="2"/>
      <c r="J26" s="13">
        <f t="shared" si="4"/>
        <v>299525.68625848013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299525.68625848013</v>
      </c>
      <c r="E27" s="4">
        <f t="shared" si="3"/>
        <v>998.41895419493369</v>
      </c>
      <c r="F27" s="4">
        <f t="shared" si="1"/>
        <v>2452.9010458050666</v>
      </c>
      <c r="G27" s="78">
        <f t="shared" si="2"/>
        <v>3451.32</v>
      </c>
      <c r="H27" s="4"/>
      <c r="I27" s="2"/>
      <c r="J27" s="13">
        <f t="shared" si="4"/>
        <v>297072.78521267505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297072.78521267505</v>
      </c>
      <c r="E28" s="4">
        <f t="shared" si="3"/>
        <v>990.24261737558345</v>
      </c>
      <c r="F28" s="4">
        <f t="shared" si="1"/>
        <v>2461.0773826244167</v>
      </c>
      <c r="G28" s="78">
        <f t="shared" si="2"/>
        <v>3451.32</v>
      </c>
      <c r="H28" s="4"/>
      <c r="I28" s="2"/>
      <c r="J28" s="13">
        <f t="shared" si="4"/>
        <v>294611.70783005061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294611.70783005061</v>
      </c>
      <c r="E29" s="4">
        <f t="shared" si="3"/>
        <v>982.03902610016883</v>
      </c>
      <c r="F29" s="4">
        <f t="shared" si="1"/>
        <v>2469.2809738998312</v>
      </c>
      <c r="G29" s="78">
        <f t="shared" si="2"/>
        <v>3451.32</v>
      </c>
      <c r="H29" s="4"/>
      <c r="I29" s="2"/>
      <c r="J29" s="13">
        <f t="shared" si="4"/>
        <v>292142.42685615079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292142.42685615079</v>
      </c>
      <c r="E30" s="4">
        <f t="shared" si="3"/>
        <v>973.80808952050268</v>
      </c>
      <c r="F30" s="4">
        <f t="shared" si="1"/>
        <v>2477.5119104794976</v>
      </c>
      <c r="G30" s="78">
        <f t="shared" si="2"/>
        <v>3451.32</v>
      </c>
      <c r="H30" s="4"/>
      <c r="I30" s="2"/>
      <c r="J30" s="13">
        <f t="shared" si="4"/>
        <v>289664.91494567128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289664.91494567128</v>
      </c>
      <c r="E31" s="4">
        <f t="shared" si="3"/>
        <v>965.54971648557091</v>
      </c>
      <c r="F31" s="4">
        <f t="shared" si="1"/>
        <v>2485.7702835144291</v>
      </c>
      <c r="G31" s="78">
        <f t="shared" si="2"/>
        <v>3451.32</v>
      </c>
      <c r="H31" s="4"/>
      <c r="I31" s="2"/>
      <c r="J31" s="13">
        <f t="shared" si="4"/>
        <v>287179.14466215682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287179.14466215682</v>
      </c>
      <c r="E32" s="4">
        <f t="shared" si="3"/>
        <v>957.26381554052284</v>
      </c>
      <c r="F32" s="4">
        <f t="shared" si="1"/>
        <v>2494.0561844594772</v>
      </c>
      <c r="G32" s="78">
        <f t="shared" si="2"/>
        <v>3451.32</v>
      </c>
      <c r="H32" s="4"/>
      <c r="I32" s="2"/>
      <c r="J32" s="13">
        <f t="shared" si="4"/>
        <v>284685.08847769734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284685.08847769734</v>
      </c>
      <c r="E33" s="4">
        <f t="shared" si="3"/>
        <v>948.95029492565789</v>
      </c>
      <c r="F33" s="4">
        <f t="shared" si="1"/>
        <v>2502.3697050743422</v>
      </c>
      <c r="G33" s="78">
        <f t="shared" si="2"/>
        <v>3451.32</v>
      </c>
      <c r="H33" s="4"/>
      <c r="I33" s="2"/>
      <c r="J33" s="13">
        <f t="shared" si="4"/>
        <v>282182.71877262299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282182.71877262299</v>
      </c>
      <c r="E34" s="4">
        <f t="shared" si="3"/>
        <v>940.60906257541001</v>
      </c>
      <c r="F34" s="4">
        <f t="shared" si="1"/>
        <v>2510.7109374245902</v>
      </c>
      <c r="G34" s="78">
        <f t="shared" si="2"/>
        <v>3451.32</v>
      </c>
      <c r="H34" s="4"/>
      <c r="I34" s="2"/>
      <c r="J34" s="13">
        <f t="shared" si="4"/>
        <v>279672.00783519837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279672.00783519837</v>
      </c>
      <c r="E35" s="4">
        <f t="shared" si="3"/>
        <v>932.24002611732794</v>
      </c>
      <c r="F35" s="4">
        <f t="shared" si="1"/>
        <v>2519.0799738826722</v>
      </c>
      <c r="G35" s="78">
        <f t="shared" si="2"/>
        <v>3451.32</v>
      </c>
      <c r="H35" s="4"/>
      <c r="I35" s="2"/>
      <c r="J35" s="13">
        <f t="shared" si="4"/>
        <v>277152.92786131566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277152.92786131566</v>
      </c>
      <c r="E36" s="4">
        <f t="shared" si="3"/>
        <v>923.84309287105225</v>
      </c>
      <c r="F36" s="4">
        <f t="shared" si="1"/>
        <v>2527.4769071289479</v>
      </c>
      <c r="G36" s="78">
        <f t="shared" si="2"/>
        <v>3451.32</v>
      </c>
      <c r="H36" s="4"/>
      <c r="I36" s="2"/>
      <c r="J36" s="13">
        <f t="shared" si="4"/>
        <v>274625.45095418673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274625.45095418673</v>
      </c>
      <c r="E37" s="4">
        <f t="shared" si="3"/>
        <v>915.41816984728905</v>
      </c>
      <c r="F37" s="4">
        <f t="shared" si="1"/>
        <v>2535.9018301527112</v>
      </c>
      <c r="G37" s="78">
        <f t="shared" si="2"/>
        <v>3451.32</v>
      </c>
      <c r="H37" s="4"/>
      <c r="I37" s="2"/>
      <c r="J37" s="13">
        <f t="shared" si="4"/>
        <v>272089.54912403401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272089.54912403401</v>
      </c>
      <c r="E38" s="4">
        <f t="shared" si="3"/>
        <v>906.96516374678004</v>
      </c>
      <c r="F38" s="4">
        <f t="shared" si="1"/>
        <v>2544.3548362532201</v>
      </c>
      <c r="G38" s="78">
        <f t="shared" si="2"/>
        <v>3451.32</v>
      </c>
      <c r="H38" s="4"/>
      <c r="I38" s="2"/>
      <c r="J38" s="13">
        <f t="shared" si="4"/>
        <v>269545.19428778079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269545.19428778079</v>
      </c>
      <c r="E39" s="4">
        <f t="shared" si="3"/>
        <v>898.48398095926939</v>
      </c>
      <c r="F39" s="4">
        <f t="shared" si="1"/>
        <v>2552.8360190407307</v>
      </c>
      <c r="G39" s="78">
        <f t="shared" si="2"/>
        <v>3451.32</v>
      </c>
      <c r="H39" s="4"/>
      <c r="I39" s="2"/>
      <c r="J39" s="13">
        <f t="shared" si="4"/>
        <v>266992.35826874006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266992.35826874006</v>
      </c>
      <c r="E40" s="4">
        <f t="shared" si="3"/>
        <v>889.97452756246685</v>
      </c>
      <c r="F40" s="4">
        <f t="shared" si="1"/>
        <v>2561.3454724375333</v>
      </c>
      <c r="G40" s="78">
        <f t="shared" si="2"/>
        <v>3451.32</v>
      </c>
      <c r="H40" s="4"/>
      <c r="I40" s="2"/>
      <c r="J40" s="13">
        <f t="shared" si="4"/>
        <v>264431.0127963025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264431.0127963025</v>
      </c>
      <c r="E41" s="4">
        <f t="shared" si="3"/>
        <v>881.43670932100838</v>
      </c>
      <c r="F41" s="4">
        <f t="shared" si="1"/>
        <v>2569.8832906789917</v>
      </c>
      <c r="G41" s="78">
        <f t="shared" si="2"/>
        <v>3451.32</v>
      </c>
      <c r="H41" s="4"/>
      <c r="I41" s="2"/>
      <c r="J41" s="13">
        <f t="shared" si="4"/>
        <v>261861.12950562348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261861.12950562348</v>
      </c>
      <c r="E42" s="4">
        <f t="shared" si="3"/>
        <v>872.87043168541152</v>
      </c>
      <c r="F42" s="4">
        <f t="shared" si="1"/>
        <v>2578.4495683145888</v>
      </c>
      <c r="G42" s="78">
        <f t="shared" si="2"/>
        <v>3451.32</v>
      </c>
      <c r="H42" s="4"/>
      <c r="I42" s="2"/>
      <c r="J42" s="13">
        <f t="shared" si="4"/>
        <v>259282.67993730889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259282.67993730889</v>
      </c>
      <c r="E43" s="4">
        <f t="shared" si="3"/>
        <v>864.27559979102955</v>
      </c>
      <c r="F43" s="4">
        <f t="shared" si="1"/>
        <v>2587.0444002089707</v>
      </c>
      <c r="G43" s="78">
        <f t="shared" si="2"/>
        <v>3451.32</v>
      </c>
      <c r="H43" s="4"/>
      <c r="I43" s="2"/>
      <c r="J43" s="13">
        <f t="shared" si="4"/>
        <v>256695.63553709991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256695.63553709991</v>
      </c>
      <c r="E44" s="4">
        <f t="shared" si="3"/>
        <v>855.65211845699969</v>
      </c>
      <c r="F44" s="4">
        <f t="shared" si="1"/>
        <v>2595.6678815430005</v>
      </c>
      <c r="G44" s="78">
        <f t="shared" si="2"/>
        <v>3451.32</v>
      </c>
      <c r="H44" s="4"/>
      <c r="I44" s="2"/>
      <c r="J44" s="13">
        <f t="shared" si="4"/>
        <v>254099.96765555689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254099.96765555689</v>
      </c>
      <c r="E45" s="4">
        <f t="shared" si="3"/>
        <v>846.99989218518965</v>
      </c>
      <c r="F45" s="4">
        <f t="shared" si="1"/>
        <v>2604.3201078148104</v>
      </c>
      <c r="G45" s="78">
        <f t="shared" si="2"/>
        <v>3451.32</v>
      </c>
      <c r="H45" s="4"/>
      <c r="I45" s="2"/>
      <c r="J45" s="13">
        <f t="shared" si="4"/>
        <v>251495.64754774206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251495.64754774206</v>
      </c>
      <c r="E46" s="4">
        <f t="shared" si="3"/>
        <v>838.31882515914015</v>
      </c>
      <c r="F46" s="4">
        <f t="shared" si="1"/>
        <v>2613.0011748408601</v>
      </c>
      <c r="G46" s="78">
        <f t="shared" si="2"/>
        <v>3451.32</v>
      </c>
      <c r="H46" s="4"/>
      <c r="I46" s="2"/>
      <c r="J46" s="13">
        <f t="shared" si="4"/>
        <v>248882.64637290119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248882.64637290119</v>
      </c>
      <c r="E47" s="4">
        <f t="shared" si="3"/>
        <v>829.60882124300394</v>
      </c>
      <c r="F47" s="4">
        <f t="shared" si="1"/>
        <v>2621.7111787569961</v>
      </c>
      <c r="G47" s="78">
        <f t="shared" si="2"/>
        <v>3451.32</v>
      </c>
      <c r="H47" s="4"/>
      <c r="I47" s="2"/>
      <c r="J47" s="13">
        <f t="shared" si="4"/>
        <v>246260.93519414417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246260.93519414417</v>
      </c>
      <c r="E48" s="4">
        <f t="shared" si="3"/>
        <v>820.86978398048052</v>
      </c>
      <c r="F48" s="4">
        <f t="shared" si="1"/>
        <v>2630.4502160195198</v>
      </c>
      <c r="G48" s="78">
        <f t="shared" si="2"/>
        <v>3451.32</v>
      </c>
      <c r="H48" s="4"/>
      <c r="I48" s="2"/>
      <c r="J48" s="13">
        <f t="shared" si="4"/>
        <v>243630.48497812464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243630.48497812464</v>
      </c>
      <c r="E49" s="4">
        <f t="shared" si="3"/>
        <v>812.10161659374887</v>
      </c>
      <c r="F49" s="4">
        <f t="shared" si="1"/>
        <v>2639.2183834062512</v>
      </c>
      <c r="G49" s="78">
        <f t="shared" si="2"/>
        <v>3451.32</v>
      </c>
      <c r="H49" s="4"/>
      <c r="I49" s="2"/>
      <c r="J49" s="13">
        <f t="shared" si="4"/>
        <v>240991.26659471839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240991.26659471839</v>
      </c>
      <c r="E50" s="4">
        <f t="shared" si="3"/>
        <v>803.30422198239467</v>
      </c>
      <c r="F50" s="4">
        <f t="shared" si="1"/>
        <v>2648.0157780176055</v>
      </c>
      <c r="G50" s="78">
        <f t="shared" si="2"/>
        <v>3451.32</v>
      </c>
      <c r="H50" s="4"/>
      <c r="I50" s="2"/>
      <c r="J50" s="13">
        <f t="shared" si="4"/>
        <v>238343.25081670078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238343.25081670078</v>
      </c>
      <c r="E51" s="4">
        <f t="shared" si="3"/>
        <v>794.47750272233588</v>
      </c>
      <c r="F51" s="4">
        <f t="shared" si="1"/>
        <v>2656.8424972776643</v>
      </c>
      <c r="G51" s="78">
        <f t="shared" si="2"/>
        <v>3451.32</v>
      </c>
      <c r="H51" s="4"/>
      <c r="I51" s="2"/>
      <c r="J51" s="13">
        <f t="shared" si="4"/>
        <v>235686.40831942309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235686.40831942309</v>
      </c>
      <c r="E52" s="4">
        <f t="shared" si="3"/>
        <v>785.62136106474372</v>
      </c>
      <c r="F52" s="4">
        <f t="shared" si="1"/>
        <v>2665.6986389352564</v>
      </c>
      <c r="G52" s="78">
        <f t="shared" si="2"/>
        <v>3451.32</v>
      </c>
      <c r="H52" s="4"/>
      <c r="I52" s="2"/>
      <c r="J52" s="13">
        <f t="shared" si="4"/>
        <v>233020.70968048784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233020.70968048784</v>
      </c>
      <c r="E53" s="4">
        <f t="shared" si="3"/>
        <v>776.73569893495949</v>
      </c>
      <c r="F53" s="4">
        <f t="shared" si="1"/>
        <v>2674.5843010650406</v>
      </c>
      <c r="G53" s="78">
        <f t="shared" si="2"/>
        <v>3451.32</v>
      </c>
      <c r="H53" s="4"/>
      <c r="I53" s="2"/>
      <c r="J53" s="13">
        <f t="shared" si="4"/>
        <v>230346.1253794228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230346.1253794228</v>
      </c>
      <c r="E54" s="4">
        <f t="shared" si="3"/>
        <v>767.82041793140934</v>
      </c>
      <c r="F54" s="4">
        <f t="shared" si="1"/>
        <v>2683.4995820685908</v>
      </c>
      <c r="G54" s="78">
        <f t="shared" si="2"/>
        <v>3451.32</v>
      </c>
      <c r="H54" s="4"/>
      <c r="I54" s="2"/>
      <c r="J54" s="13">
        <f t="shared" si="4"/>
        <v>227662.62579735421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227662.62579735421</v>
      </c>
      <c r="E55" s="4">
        <f t="shared" si="3"/>
        <v>758.87541932451404</v>
      </c>
      <c r="F55" s="4">
        <f t="shared" si="1"/>
        <v>2692.4445806754861</v>
      </c>
      <c r="G55" s="78">
        <f t="shared" si="2"/>
        <v>3451.32</v>
      </c>
      <c r="H55" s="4"/>
      <c r="I55" s="2"/>
      <c r="J55" s="13">
        <f t="shared" si="4"/>
        <v>224970.18121667873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224970.18121667873</v>
      </c>
      <c r="E56" s="4">
        <f t="shared" si="3"/>
        <v>749.90060405559586</v>
      </c>
      <c r="F56" s="4">
        <f t="shared" si="1"/>
        <v>2701.4193959444042</v>
      </c>
      <c r="G56" s="78">
        <f t="shared" si="2"/>
        <v>3451.32</v>
      </c>
      <c r="H56" s="4"/>
      <c r="I56" s="2"/>
      <c r="J56" s="13">
        <f t="shared" si="4"/>
        <v>222268.7618207343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222268.7618207343</v>
      </c>
      <c r="E57" s="4">
        <f t="shared" si="3"/>
        <v>740.89587273578093</v>
      </c>
      <c r="F57" s="4">
        <f t="shared" si="1"/>
        <v>2710.4241272642194</v>
      </c>
      <c r="G57" s="78">
        <f t="shared" si="2"/>
        <v>3451.32</v>
      </c>
      <c r="H57" s="4"/>
      <c r="I57" s="2"/>
      <c r="J57" s="13">
        <f t="shared" si="4"/>
        <v>219558.33769347006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219558.33769347006</v>
      </c>
      <c r="E58" s="4">
        <f t="shared" si="3"/>
        <v>731.8611256449002</v>
      </c>
      <c r="F58" s="4">
        <f t="shared" si="1"/>
        <v>2719.4588743550999</v>
      </c>
      <c r="G58" s="78">
        <f t="shared" si="2"/>
        <v>3451.32</v>
      </c>
      <c r="H58" s="4"/>
      <c r="I58" s="2"/>
      <c r="J58" s="13">
        <f t="shared" si="4"/>
        <v>216838.87881911497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216838.87881911497</v>
      </c>
      <c r="E59" s="4">
        <f t="shared" si="3"/>
        <v>722.79626273038321</v>
      </c>
      <c r="F59" s="4">
        <f t="shared" si="1"/>
        <v>2728.523737269617</v>
      </c>
      <c r="G59" s="78">
        <f t="shared" si="2"/>
        <v>3451.32</v>
      </c>
      <c r="H59" s="4"/>
      <c r="I59" s="2"/>
      <c r="J59" s="13">
        <f t="shared" si="4"/>
        <v>214110.35508184534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214110.35508184534</v>
      </c>
      <c r="E60" s="4">
        <f t="shared" si="3"/>
        <v>713.70118360615106</v>
      </c>
      <c r="F60" s="4">
        <f t="shared" si="1"/>
        <v>2737.6188163938491</v>
      </c>
      <c r="G60" s="78">
        <f t="shared" si="2"/>
        <v>3451.32</v>
      </c>
      <c r="H60" s="4"/>
      <c r="I60" s="2"/>
      <c r="J60" s="13">
        <f t="shared" si="4"/>
        <v>211372.73626545147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211372.73626545147</v>
      </c>
      <c r="E61" s="4">
        <f t="shared" si="3"/>
        <v>704.57578755150496</v>
      </c>
      <c r="F61" s="4">
        <f t="shared" si="1"/>
        <v>2746.7442124484951</v>
      </c>
      <c r="G61" s="78">
        <f t="shared" si="2"/>
        <v>3451.32</v>
      </c>
      <c r="H61" s="4"/>
      <c r="I61" s="2"/>
      <c r="J61" s="13">
        <f t="shared" si="4"/>
        <v>208625.99205300296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208625.99205300296</v>
      </c>
      <c r="E62" s="4">
        <f t="shared" si="3"/>
        <v>695.41997351000998</v>
      </c>
      <c r="F62" s="4">
        <f t="shared" si="1"/>
        <v>2755.9000264899901</v>
      </c>
      <c r="G62" s="78">
        <f t="shared" si="2"/>
        <v>3451.32</v>
      </c>
      <c r="H62" s="4"/>
      <c r="I62" s="2"/>
      <c r="J62" s="13">
        <f t="shared" si="4"/>
        <v>205870.09202651295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205870.09202651295</v>
      </c>
      <c r="E63" s="4">
        <f t="shared" si="3"/>
        <v>686.23364008837655</v>
      </c>
      <c r="F63" s="4">
        <f t="shared" si="1"/>
        <v>2765.0863599116237</v>
      </c>
      <c r="G63" s="78">
        <f t="shared" si="2"/>
        <v>3451.32</v>
      </c>
      <c r="H63" s="4"/>
      <c r="I63" s="2"/>
      <c r="J63" s="13">
        <f t="shared" si="4"/>
        <v>203105.00566660133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203105.00566660133</v>
      </c>
      <c r="E64" s="4">
        <f t="shared" si="3"/>
        <v>677.01668555533774</v>
      </c>
      <c r="F64" s="4">
        <f t="shared" si="1"/>
        <v>2774.3033144446626</v>
      </c>
      <c r="G64" s="78">
        <f t="shared" si="2"/>
        <v>3451.32</v>
      </c>
      <c r="H64" s="4"/>
      <c r="I64" s="2"/>
      <c r="J64" s="13">
        <f t="shared" si="4"/>
        <v>200330.70235215666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200330.70235215666</v>
      </c>
      <c r="E65" s="4">
        <f t="shared" si="3"/>
        <v>667.76900784052225</v>
      </c>
      <c r="F65" s="4">
        <f t="shared" si="1"/>
        <v>2783.550992159478</v>
      </c>
      <c r="G65" s="78">
        <f t="shared" si="2"/>
        <v>3451.32</v>
      </c>
      <c r="H65" s="4"/>
      <c r="I65" s="2"/>
      <c r="J65" s="13">
        <f t="shared" si="4"/>
        <v>197547.15135999717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197547.15135999717</v>
      </c>
      <c r="E66" s="4">
        <f t="shared" si="3"/>
        <v>658.49050453332393</v>
      </c>
      <c r="F66" s="4">
        <f t="shared" si="1"/>
        <v>2792.8294954666762</v>
      </c>
      <c r="G66" s="78">
        <f t="shared" si="2"/>
        <v>3451.32</v>
      </c>
      <c r="H66" s="4"/>
      <c r="I66" s="2"/>
      <c r="J66" s="13">
        <f t="shared" si="4"/>
        <v>194754.32186453047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194754.32186453047</v>
      </c>
      <c r="E67" s="4">
        <f t="shared" si="3"/>
        <v>649.18107288176827</v>
      </c>
      <c r="F67" s="4">
        <f t="shared" si="1"/>
        <v>2802.138927118232</v>
      </c>
      <c r="G67" s="78">
        <f t="shared" si="2"/>
        <v>3451.32</v>
      </c>
      <c r="H67" s="4"/>
      <c r="I67" s="2"/>
      <c r="J67" s="13">
        <f t="shared" si="4"/>
        <v>191952.18293741223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191952.18293741223</v>
      </c>
      <c r="E68" s="4">
        <f t="shared" si="3"/>
        <v>639.84060979137405</v>
      </c>
      <c r="F68" s="4">
        <f t="shared" si="1"/>
        <v>2811.4793902086262</v>
      </c>
      <c r="G68" s="78">
        <f t="shared" si="2"/>
        <v>3451.32</v>
      </c>
      <c r="H68" s="4"/>
      <c r="I68" s="2"/>
      <c r="J68" s="13">
        <f t="shared" si="4"/>
        <v>189140.70354720359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189140.70354720359</v>
      </c>
      <c r="E69" s="4">
        <f t="shared" si="3"/>
        <v>630.469011824012</v>
      </c>
      <c r="F69" s="4">
        <f t="shared" si="1"/>
        <v>2820.8509881759883</v>
      </c>
      <c r="G69" s="78">
        <f t="shared" si="2"/>
        <v>3451.32</v>
      </c>
      <c r="H69" s="4"/>
      <c r="I69" s="2"/>
      <c r="J69" s="13">
        <f t="shared" si="4"/>
        <v>186319.85255902761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186319.85255902761</v>
      </c>
      <c r="E70" s="4">
        <f t="shared" si="3"/>
        <v>621.06617519675876</v>
      </c>
      <c r="F70" s="4">
        <f t="shared" si="1"/>
        <v>2830.2538248032415</v>
      </c>
      <c r="G70" s="78">
        <f t="shared" si="2"/>
        <v>3451.32</v>
      </c>
      <c r="H70" s="4"/>
      <c r="I70" s="2"/>
      <c r="J70" s="13">
        <f t="shared" si="4"/>
        <v>183489.59873422436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183489.59873422436</v>
      </c>
      <c r="E71" s="4">
        <f t="shared" si="3"/>
        <v>611.63199578074784</v>
      </c>
      <c r="F71" s="4">
        <f t="shared" si="1"/>
        <v>2839.6880042192524</v>
      </c>
      <c r="G71" s="78">
        <f t="shared" si="2"/>
        <v>3451.32</v>
      </c>
      <c r="H71" s="4"/>
      <c r="I71" s="2"/>
      <c r="J71" s="13">
        <f t="shared" si="4"/>
        <v>180649.9107300051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180649.9107300051</v>
      </c>
      <c r="E72" s="4">
        <f t="shared" si="3"/>
        <v>602.16636910001705</v>
      </c>
      <c r="F72" s="4">
        <f t="shared" si="1"/>
        <v>2849.153630899983</v>
      </c>
      <c r="G72" s="78">
        <f t="shared" si="2"/>
        <v>3451.32</v>
      </c>
      <c r="H72" s="4"/>
      <c r="I72" s="2"/>
      <c r="J72" s="13">
        <f t="shared" si="4"/>
        <v>177800.7570991051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177800.7570991051</v>
      </c>
      <c r="E73" s="4">
        <f t="shared" si="3"/>
        <v>592.66919033035038</v>
      </c>
      <c r="F73" s="4">
        <f t="shared" si="1"/>
        <v>2858.6508096696498</v>
      </c>
      <c r="G73" s="78">
        <f t="shared" si="2"/>
        <v>3451.32</v>
      </c>
      <c r="H73" s="4"/>
      <c r="I73" s="2"/>
      <c r="J73" s="13">
        <f t="shared" si="4"/>
        <v>174942.10628943544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ref="D74:D129" si="5">+J73</f>
        <v>174942.10628943544</v>
      </c>
      <c r="E74" s="4">
        <f t="shared" si="3"/>
        <v>583.14035429811815</v>
      </c>
      <c r="F74" s="4">
        <f t="shared" si="1"/>
        <v>2868.1796457018818</v>
      </c>
      <c r="G74" s="78">
        <f t="shared" si="2"/>
        <v>3451.32</v>
      </c>
      <c r="H74" s="4"/>
      <c r="I74" s="2"/>
      <c r="J74" s="13">
        <f t="shared" ref="J74:J129" si="6">+D74+E74-G74-H74</f>
        <v>172073.92664373355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si="5"/>
        <v>172073.92664373355</v>
      </c>
      <c r="E75" s="4">
        <f t="shared" si="3"/>
        <v>573.5797554791119</v>
      </c>
      <c r="F75" s="4">
        <f t="shared" ref="F75:F129" si="7">G75-E75</f>
        <v>2877.7402445208882</v>
      </c>
      <c r="G75" s="78">
        <f t="shared" ref="G75:G128" si="8">+G74</f>
        <v>3451.32</v>
      </c>
      <c r="H75" s="4"/>
      <c r="I75" s="2"/>
      <c r="J75" s="13">
        <f t="shared" si="6"/>
        <v>169196.18639921266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169196.18639921266</v>
      </c>
      <c r="E76" s="4">
        <f t="shared" si="3"/>
        <v>563.98728799737557</v>
      </c>
      <c r="F76" s="4">
        <f t="shared" si="7"/>
        <v>2887.3327120026247</v>
      </c>
      <c r="G76" s="78">
        <f t="shared" si="8"/>
        <v>3451.32</v>
      </c>
      <c r="H76" s="4"/>
      <c r="I76" s="2"/>
      <c r="J76" s="13">
        <f t="shared" si="6"/>
        <v>166308.85368721004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166308.85368721004</v>
      </c>
      <c r="E77" s="4">
        <f t="shared" ref="E77:E129" si="9">+D77*$I$9/12</f>
        <v>554.36284562403341</v>
      </c>
      <c r="F77" s="4">
        <f t="shared" si="7"/>
        <v>2896.9571543759666</v>
      </c>
      <c r="G77" s="78">
        <f t="shared" si="8"/>
        <v>3451.32</v>
      </c>
      <c r="H77" s="4"/>
      <c r="I77" s="2"/>
      <c r="J77" s="13">
        <f>+D77+E77-G77-H77</f>
        <v>163411.89653283407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163411.89653283407</v>
      </c>
      <c r="E78" s="4">
        <f t="shared" si="9"/>
        <v>544.70632177611355</v>
      </c>
      <c r="F78" s="4">
        <f t="shared" si="7"/>
        <v>2906.6136782238864</v>
      </c>
      <c r="G78" s="78">
        <f t="shared" si="8"/>
        <v>3451.32</v>
      </c>
      <c r="H78" s="4"/>
      <c r="I78" s="2"/>
      <c r="J78" s="13">
        <f t="shared" si="6"/>
        <v>160505.28285461018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160505.28285461018</v>
      </c>
      <c r="E79" s="4">
        <f t="shared" si="9"/>
        <v>535.01760951536733</v>
      </c>
      <c r="F79" s="4">
        <f t="shared" si="7"/>
        <v>2916.3023904846327</v>
      </c>
      <c r="G79" s="78">
        <f t="shared" si="8"/>
        <v>3451.32</v>
      </c>
      <c r="H79" s="4"/>
      <c r="I79" s="2"/>
      <c r="J79" s="13">
        <f t="shared" si="6"/>
        <v>157588.98046412555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157588.98046412555</v>
      </c>
      <c r="E80" s="4">
        <f t="shared" si="9"/>
        <v>525.29660154708517</v>
      </c>
      <c r="F80" s="4">
        <f t="shared" si="7"/>
        <v>2926.023398452915</v>
      </c>
      <c r="G80" s="78">
        <f t="shared" si="8"/>
        <v>3451.32</v>
      </c>
      <c r="H80" s="4"/>
      <c r="I80" s="2"/>
      <c r="J80" s="13">
        <f t="shared" si="6"/>
        <v>154662.95706567261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154662.95706567261</v>
      </c>
      <c r="E81" s="4">
        <f t="shared" si="9"/>
        <v>515.54319021890876</v>
      </c>
      <c r="F81" s="4">
        <f t="shared" si="7"/>
        <v>2935.7768097810913</v>
      </c>
      <c r="G81" s="78">
        <f t="shared" si="8"/>
        <v>3451.32</v>
      </c>
      <c r="H81" s="4"/>
      <c r="I81" s="2"/>
      <c r="J81" s="13">
        <f t="shared" si="6"/>
        <v>151727.18025589152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151727.18025589152</v>
      </c>
      <c r="E82" s="4">
        <f t="shared" si="9"/>
        <v>505.75726751963839</v>
      </c>
      <c r="F82" s="4">
        <f t="shared" si="7"/>
        <v>2945.5627324803618</v>
      </c>
      <c r="G82" s="78">
        <f t="shared" si="8"/>
        <v>3451.32</v>
      </c>
      <c r="H82" s="4"/>
      <c r="I82" s="2"/>
      <c r="J82" s="13">
        <f t="shared" si="6"/>
        <v>148781.61752341114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148781.61752341114</v>
      </c>
      <c r="E83" s="4">
        <f t="shared" si="9"/>
        <v>495.93872507803712</v>
      </c>
      <c r="F83" s="4">
        <f t="shared" si="7"/>
        <v>2955.3812749219633</v>
      </c>
      <c r="G83" s="78">
        <f t="shared" si="8"/>
        <v>3451.32</v>
      </c>
      <c r="H83" s="4"/>
      <c r="I83" s="2"/>
      <c r="J83" s="13">
        <f t="shared" si="6"/>
        <v>145826.23624848918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145826.23624848918</v>
      </c>
      <c r="E84" s="4">
        <f t="shared" si="9"/>
        <v>486.0874541616306</v>
      </c>
      <c r="F84" s="4">
        <f t="shared" si="7"/>
        <v>2965.2325458383693</v>
      </c>
      <c r="G84" s="78">
        <f t="shared" si="8"/>
        <v>3451.32</v>
      </c>
      <c r="H84" s="4"/>
      <c r="I84" s="2"/>
      <c r="J84" s="13">
        <f t="shared" si="6"/>
        <v>142861.00370265081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142861.00370265081</v>
      </c>
      <c r="E85" s="4">
        <f t="shared" si="9"/>
        <v>476.2033456755027</v>
      </c>
      <c r="F85" s="4">
        <f t="shared" si="7"/>
        <v>2975.1166543244976</v>
      </c>
      <c r="G85" s="78">
        <f t="shared" si="8"/>
        <v>3451.32</v>
      </c>
      <c r="H85" s="4"/>
      <c r="I85" s="2"/>
      <c r="J85" s="13">
        <f t="shared" si="6"/>
        <v>139885.88704832632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139885.88704832632</v>
      </c>
      <c r="E86" s="4">
        <f t="shared" si="9"/>
        <v>466.28629016108772</v>
      </c>
      <c r="F86" s="4">
        <f t="shared" si="7"/>
        <v>2985.0337098389123</v>
      </c>
      <c r="G86" s="78">
        <f t="shared" si="8"/>
        <v>3451.32</v>
      </c>
      <c r="H86" s="4"/>
      <c r="I86" s="2"/>
      <c r="J86" s="13">
        <f t="shared" si="6"/>
        <v>136900.85333848739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136900.85333848739</v>
      </c>
      <c r="E87" s="4">
        <f t="shared" si="9"/>
        <v>456.33617779495802</v>
      </c>
      <c r="F87" s="4">
        <f t="shared" si="7"/>
        <v>2994.9838222050421</v>
      </c>
      <c r="G87" s="78">
        <f t="shared" si="8"/>
        <v>3451.32</v>
      </c>
      <c r="H87" s="4"/>
      <c r="I87" s="2"/>
      <c r="J87" s="13">
        <f t="shared" si="6"/>
        <v>133905.86951628234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133905.86951628234</v>
      </c>
      <c r="E88" s="4">
        <f t="shared" si="9"/>
        <v>446.35289838760781</v>
      </c>
      <c r="F88" s="4">
        <f t="shared" si="7"/>
        <v>3004.9671016123925</v>
      </c>
      <c r="G88" s="78">
        <f t="shared" si="8"/>
        <v>3451.32</v>
      </c>
      <c r="H88" s="4"/>
      <c r="I88" s="2"/>
      <c r="J88" s="13">
        <f t="shared" si="6"/>
        <v>130900.90241466995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130900.90241466995</v>
      </c>
      <c r="E89" s="4">
        <f t="shared" si="9"/>
        <v>436.33634138223323</v>
      </c>
      <c r="F89" s="4">
        <f t="shared" si="7"/>
        <v>3014.9836586177671</v>
      </c>
      <c r="G89" s="78">
        <f t="shared" si="8"/>
        <v>3451.32</v>
      </c>
      <c r="H89" s="4"/>
      <c r="I89" s="2"/>
      <c r="J89" s="13">
        <f t="shared" si="6"/>
        <v>127885.91875605218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127885.91875605218</v>
      </c>
      <c r="E90" s="4">
        <f t="shared" si="9"/>
        <v>426.28639585350726</v>
      </c>
      <c r="F90" s="4">
        <f t="shared" si="7"/>
        <v>3025.033604146493</v>
      </c>
      <c r="G90" s="78">
        <f t="shared" si="8"/>
        <v>3451.32</v>
      </c>
      <c r="H90" s="4"/>
      <c r="I90" s="2"/>
      <c r="J90" s="13">
        <f t="shared" si="6"/>
        <v>124860.88515190568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124860.88515190568</v>
      </c>
      <c r="E91" s="4">
        <f t="shared" si="9"/>
        <v>416.20295050635224</v>
      </c>
      <c r="F91" s="4">
        <f t="shared" si="7"/>
        <v>3035.1170494936478</v>
      </c>
      <c r="G91" s="78">
        <f t="shared" si="8"/>
        <v>3451.32</v>
      </c>
      <c r="H91" s="4"/>
      <c r="I91" s="2"/>
      <c r="J91" s="13">
        <f t="shared" si="6"/>
        <v>121825.76810241202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121825.76810241202</v>
      </c>
      <c r="E92" s="4">
        <f t="shared" si="9"/>
        <v>406.08589367470677</v>
      </c>
      <c r="F92" s="4">
        <f t="shared" si="7"/>
        <v>3045.2341063252934</v>
      </c>
      <c r="G92" s="78">
        <f t="shared" si="8"/>
        <v>3451.32</v>
      </c>
      <c r="H92" s="4"/>
      <c r="I92" s="2"/>
      <c r="J92" s="13">
        <f t="shared" si="6"/>
        <v>118780.53399608673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118780.53399608673</v>
      </c>
      <c r="E93" s="4">
        <f t="shared" si="9"/>
        <v>395.93511332028908</v>
      </c>
      <c r="F93" s="4">
        <f t="shared" si="7"/>
        <v>3055.3848866797111</v>
      </c>
      <c r="G93" s="78">
        <f t="shared" si="8"/>
        <v>3451.32</v>
      </c>
      <c r="H93" s="4"/>
      <c r="I93" s="2"/>
      <c r="J93" s="13">
        <f t="shared" si="6"/>
        <v>115725.14910940701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115725.14910940701</v>
      </c>
      <c r="E94" s="4">
        <f t="shared" si="9"/>
        <v>385.7504970313567</v>
      </c>
      <c r="F94" s="4">
        <f t="shared" si="7"/>
        <v>3065.5695029686435</v>
      </c>
      <c r="G94" s="78">
        <f t="shared" si="8"/>
        <v>3451.32</v>
      </c>
      <c r="H94" s="4"/>
      <c r="I94" s="2"/>
      <c r="J94" s="13">
        <f t="shared" si="6"/>
        <v>112659.57960643836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112659.57960643836</v>
      </c>
      <c r="E95" s="4">
        <f t="shared" si="9"/>
        <v>375.53193202146122</v>
      </c>
      <c r="F95" s="4">
        <f t="shared" si="7"/>
        <v>3075.7880679785389</v>
      </c>
      <c r="G95" s="78">
        <f t="shared" si="8"/>
        <v>3451.32</v>
      </c>
      <c r="H95" s="4"/>
      <c r="I95" s="2"/>
      <c r="J95" s="13">
        <f t="shared" si="6"/>
        <v>109583.79153845982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109583.79153845982</v>
      </c>
      <c r="E96" s="4">
        <f t="shared" si="9"/>
        <v>365.27930512819938</v>
      </c>
      <c r="F96" s="4">
        <f t="shared" si="7"/>
        <v>3086.040694871801</v>
      </c>
      <c r="G96" s="78">
        <f t="shared" si="8"/>
        <v>3451.32</v>
      </c>
      <c r="H96" s="4"/>
      <c r="I96" s="2"/>
      <c r="J96" s="13">
        <f t="shared" si="6"/>
        <v>106497.75084358802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106497.75084358802</v>
      </c>
      <c r="E97" s="4">
        <f t="shared" si="9"/>
        <v>354.99250281196009</v>
      </c>
      <c r="F97" s="4">
        <f t="shared" si="7"/>
        <v>3096.3274971880401</v>
      </c>
      <c r="G97" s="78">
        <f t="shared" si="8"/>
        <v>3451.32</v>
      </c>
      <c r="H97" s="4"/>
      <c r="I97" s="2"/>
      <c r="J97" s="13">
        <f t="shared" si="6"/>
        <v>103401.42334639997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103401.42334639997</v>
      </c>
      <c r="E98" s="4">
        <f t="shared" si="9"/>
        <v>344.6714111546666</v>
      </c>
      <c r="F98" s="4">
        <f t="shared" si="7"/>
        <v>3106.6485888453335</v>
      </c>
      <c r="G98" s="78">
        <f t="shared" si="8"/>
        <v>3451.32</v>
      </c>
      <c r="H98" s="4"/>
      <c r="I98" s="2"/>
      <c r="J98" s="13">
        <f t="shared" si="6"/>
        <v>100294.77475755462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100294.77475755462</v>
      </c>
      <c r="E99" s="4">
        <f t="shared" si="9"/>
        <v>334.31591585851544</v>
      </c>
      <c r="F99" s="4">
        <f t="shared" si="7"/>
        <v>3117.0040841414848</v>
      </c>
      <c r="G99" s="78">
        <f t="shared" si="8"/>
        <v>3451.32</v>
      </c>
      <c r="H99" s="4"/>
      <c r="I99" s="2"/>
      <c r="J99" s="13">
        <f t="shared" si="6"/>
        <v>97177.770673413135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97177.770673413135</v>
      </c>
      <c r="E100" s="4">
        <f t="shared" si="9"/>
        <v>323.92590224471047</v>
      </c>
      <c r="F100" s="4">
        <f t="shared" si="7"/>
        <v>3127.3940977552897</v>
      </c>
      <c r="G100" s="78">
        <f t="shared" si="8"/>
        <v>3451.32</v>
      </c>
      <c r="H100" s="4"/>
      <c r="I100" s="2"/>
      <c r="J100" s="13">
        <f t="shared" si="6"/>
        <v>94050.376575657836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94050.376575657836</v>
      </c>
      <c r="E101" s="4">
        <f t="shared" si="9"/>
        <v>313.50125525219278</v>
      </c>
      <c r="F101" s="4">
        <f t="shared" si="7"/>
        <v>3137.8187447478076</v>
      </c>
      <c r="G101" s="78">
        <f t="shared" si="8"/>
        <v>3451.32</v>
      </c>
      <c r="H101" s="4"/>
      <c r="I101" s="2"/>
      <c r="J101" s="13">
        <f t="shared" si="6"/>
        <v>90912.557830910024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90912.557830910024</v>
      </c>
      <c r="E102" s="4">
        <f t="shared" si="9"/>
        <v>303.04185943636674</v>
      </c>
      <c r="F102" s="4">
        <f t="shared" si="7"/>
        <v>3148.2781405636333</v>
      </c>
      <c r="G102" s="78">
        <f t="shared" si="8"/>
        <v>3451.32</v>
      </c>
      <c r="H102" s="4"/>
      <c r="I102" s="2"/>
      <c r="J102" s="13">
        <f t="shared" si="6"/>
        <v>87764.27969034639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87764.27969034639</v>
      </c>
      <c r="E103" s="4">
        <f t="shared" si="9"/>
        <v>292.54759896782133</v>
      </c>
      <c r="F103" s="4">
        <f t="shared" si="7"/>
        <v>3158.772401032179</v>
      </c>
      <c r="G103" s="78">
        <f t="shared" si="8"/>
        <v>3451.32</v>
      </c>
      <c r="H103" s="4"/>
      <c r="I103" s="2"/>
      <c r="J103" s="13">
        <f t="shared" si="6"/>
        <v>84605.507289314206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84605.507289314206</v>
      </c>
      <c r="E104" s="4">
        <f t="shared" si="9"/>
        <v>282.01835763104737</v>
      </c>
      <c r="F104" s="4">
        <f t="shared" si="7"/>
        <v>3169.3016423689528</v>
      </c>
      <c r="G104" s="78">
        <f t="shared" si="8"/>
        <v>3451.32</v>
      </c>
      <c r="H104" s="4"/>
      <c r="I104" s="2"/>
      <c r="J104" s="13">
        <f t="shared" si="6"/>
        <v>81436.205646945251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81436.205646945251</v>
      </c>
      <c r="E105" s="4">
        <f t="shared" si="9"/>
        <v>271.45401882315088</v>
      </c>
      <c r="F105" s="4">
        <f t="shared" si="7"/>
        <v>3179.8659811768493</v>
      </c>
      <c r="G105" s="78">
        <f t="shared" si="8"/>
        <v>3451.32</v>
      </c>
      <c r="H105" s="4"/>
      <c r="I105" s="2"/>
      <c r="J105" s="13">
        <f t="shared" si="6"/>
        <v>78256.339665768392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78256.339665768392</v>
      </c>
      <c r="E106" s="4">
        <f t="shared" si="9"/>
        <v>260.85446555256129</v>
      </c>
      <c r="F106" s="4">
        <f t="shared" si="7"/>
        <v>3190.465534447439</v>
      </c>
      <c r="G106" s="78">
        <f t="shared" si="8"/>
        <v>3451.32</v>
      </c>
      <c r="H106" s="4"/>
      <c r="I106" s="2"/>
      <c r="J106" s="13">
        <f t="shared" si="6"/>
        <v>75065.874131320947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75065.874131320947</v>
      </c>
      <c r="E107" s="4">
        <f t="shared" si="9"/>
        <v>250.21958043773648</v>
      </c>
      <c r="F107" s="4">
        <f t="shared" si="7"/>
        <v>3201.1004195622636</v>
      </c>
      <c r="G107" s="78">
        <f t="shared" si="8"/>
        <v>3451.32</v>
      </c>
      <c r="H107" s="4"/>
      <c r="I107" s="2"/>
      <c r="J107" s="13">
        <f t="shared" si="6"/>
        <v>71864.77371175868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71864.77371175868</v>
      </c>
      <c r="E108" s="4">
        <f t="shared" si="9"/>
        <v>239.54924570586229</v>
      </c>
      <c r="F108" s="4">
        <f t="shared" si="7"/>
        <v>3211.770754294138</v>
      </c>
      <c r="G108" s="78">
        <f t="shared" si="8"/>
        <v>3451.32</v>
      </c>
      <c r="H108" s="4"/>
      <c r="I108" s="2"/>
      <c r="J108" s="13">
        <f t="shared" si="6"/>
        <v>68653.00295746453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68653.00295746453</v>
      </c>
      <c r="E109" s="4">
        <f t="shared" si="9"/>
        <v>228.84334319154846</v>
      </c>
      <c r="F109" s="4">
        <f t="shared" si="7"/>
        <v>3222.4766568084515</v>
      </c>
      <c r="G109" s="78">
        <f t="shared" si="8"/>
        <v>3451.32</v>
      </c>
      <c r="H109" s="4"/>
      <c r="I109" s="2"/>
      <c r="J109" s="13">
        <f t="shared" si="6"/>
        <v>65430.526300656078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65430.526300656078</v>
      </c>
      <c r="E110" s="4">
        <f t="shared" si="9"/>
        <v>218.10175433552027</v>
      </c>
      <c r="F110" s="4">
        <f t="shared" si="7"/>
        <v>3233.21824566448</v>
      </c>
      <c r="G110" s="78">
        <f t="shared" si="8"/>
        <v>3451.32</v>
      </c>
      <c r="H110" s="4"/>
      <c r="I110" s="2"/>
      <c r="J110" s="13">
        <f t="shared" si="6"/>
        <v>62197.308054991598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62197.308054991598</v>
      </c>
      <c r="E111" s="4">
        <f t="shared" si="9"/>
        <v>207.32436018330532</v>
      </c>
      <c r="F111" s="4">
        <f t="shared" si="7"/>
        <v>3243.9956398166951</v>
      </c>
      <c r="G111" s="78">
        <f t="shared" si="8"/>
        <v>3451.32</v>
      </c>
      <c r="H111" s="4"/>
      <c r="I111" s="2"/>
      <c r="J111" s="13">
        <f t="shared" si="6"/>
        <v>58953.3124151749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58953.3124151749</v>
      </c>
      <c r="E112" s="4">
        <f t="shared" si="9"/>
        <v>196.51104138391634</v>
      </c>
      <c r="F112" s="4">
        <f t="shared" si="7"/>
        <v>3254.8089586160841</v>
      </c>
      <c r="G112" s="78">
        <f t="shared" si="8"/>
        <v>3451.32</v>
      </c>
      <c r="H112" s="4"/>
      <c r="I112" s="2"/>
      <c r="J112" s="13">
        <f t="shared" si="6"/>
        <v>55698.503456558814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55698.503456558814</v>
      </c>
      <c r="E113" s="4">
        <f t="shared" si="9"/>
        <v>185.66167818852941</v>
      </c>
      <c r="F113" s="4">
        <f t="shared" si="7"/>
        <v>3265.6583218114706</v>
      </c>
      <c r="G113" s="78">
        <f t="shared" si="8"/>
        <v>3451.32</v>
      </c>
      <c r="H113" s="4"/>
      <c r="I113" s="2"/>
      <c r="J113" s="13">
        <f t="shared" si="6"/>
        <v>52432.845134747346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52432.845134747346</v>
      </c>
      <c r="E114" s="4">
        <f t="shared" si="9"/>
        <v>174.77615044915783</v>
      </c>
      <c r="F114" s="4">
        <f t="shared" si="7"/>
        <v>3276.5438495508424</v>
      </c>
      <c r="G114" s="78">
        <f t="shared" si="8"/>
        <v>3451.32</v>
      </c>
      <c r="H114" s="4"/>
      <c r="I114" s="2"/>
      <c r="J114" s="13">
        <f t="shared" si="6"/>
        <v>49156.301285196503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49156.301285196503</v>
      </c>
      <c r="E115" s="4">
        <f t="shared" si="9"/>
        <v>163.85433761732168</v>
      </c>
      <c r="F115" s="4">
        <f t="shared" si="7"/>
        <v>3287.4656623826786</v>
      </c>
      <c r="G115" s="78">
        <f t="shared" si="8"/>
        <v>3451.32</v>
      </c>
      <c r="H115" s="4"/>
      <c r="I115" s="2"/>
      <c r="J115" s="13">
        <f t="shared" si="6"/>
        <v>45868.835622813822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45868.835622813822</v>
      </c>
      <c r="E116" s="4">
        <f t="shared" si="9"/>
        <v>152.89611874271273</v>
      </c>
      <c r="F116" s="4">
        <f t="shared" si="7"/>
        <v>3298.4238812572876</v>
      </c>
      <c r="G116" s="78">
        <f t="shared" si="8"/>
        <v>3451.32</v>
      </c>
      <c r="H116" s="4"/>
      <c r="I116" s="2"/>
      <c r="J116" s="13">
        <f t="shared" si="6"/>
        <v>42570.411741556534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42570.411741556534</v>
      </c>
      <c r="E117" s="4">
        <f t="shared" si="9"/>
        <v>141.90137247185513</v>
      </c>
      <c r="F117" s="4">
        <f t="shared" si="7"/>
        <v>3309.418627528145</v>
      </c>
      <c r="G117" s="78">
        <f t="shared" si="8"/>
        <v>3451.32</v>
      </c>
      <c r="H117" s="4"/>
      <c r="I117" s="2"/>
      <c r="J117" s="13">
        <f t="shared" si="6"/>
        <v>39260.993114028388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39260.993114028388</v>
      </c>
      <c r="E118" s="4">
        <f t="shared" si="9"/>
        <v>130.86997704676131</v>
      </c>
      <c r="F118" s="4">
        <f t="shared" si="7"/>
        <v>3320.4500229532387</v>
      </c>
      <c r="G118" s="78">
        <f t="shared" si="8"/>
        <v>3451.32</v>
      </c>
      <c r="H118" s="4"/>
      <c r="I118" s="2"/>
      <c r="J118" s="13">
        <f t="shared" si="6"/>
        <v>35940.543091075153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35940.543091075153</v>
      </c>
      <c r="E119" s="4">
        <f t="shared" si="9"/>
        <v>119.80181030358385</v>
      </c>
      <c r="F119" s="4">
        <f t="shared" si="7"/>
        <v>3331.5181896964164</v>
      </c>
      <c r="G119" s="78">
        <f t="shared" si="8"/>
        <v>3451.32</v>
      </c>
      <c r="H119" s="4"/>
      <c r="I119" s="2"/>
      <c r="J119" s="13">
        <f t="shared" si="6"/>
        <v>32609.02490137874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32609.02490137874</v>
      </c>
      <c r="E120" s="4">
        <f t="shared" si="9"/>
        <v>108.69674967126247</v>
      </c>
      <c r="F120" s="4">
        <f t="shared" si="7"/>
        <v>3342.6232503287379</v>
      </c>
      <c r="G120" s="78">
        <f t="shared" si="8"/>
        <v>3451.32</v>
      </c>
      <c r="H120" s="4"/>
      <c r="I120" s="2"/>
      <c r="J120" s="13">
        <f t="shared" si="6"/>
        <v>29266.401651050004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29266.401651050004</v>
      </c>
      <c r="E121" s="4">
        <f t="shared" si="9"/>
        <v>97.554672170166683</v>
      </c>
      <c r="F121" s="4">
        <f t="shared" si="7"/>
        <v>3353.7653278298335</v>
      </c>
      <c r="G121" s="78">
        <f t="shared" si="8"/>
        <v>3451.32</v>
      </c>
      <c r="H121" s="4"/>
      <c r="I121" s="2"/>
      <c r="J121" s="13">
        <f t="shared" si="6"/>
        <v>25912.636323220173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25912.636323220173</v>
      </c>
      <c r="E122" s="4">
        <f t="shared" si="9"/>
        <v>86.375454410733923</v>
      </c>
      <c r="F122" s="4">
        <f t="shared" si="7"/>
        <v>3364.9445455892665</v>
      </c>
      <c r="G122" s="78">
        <f t="shared" si="8"/>
        <v>3451.32</v>
      </c>
      <c r="H122" s="4"/>
      <c r="I122" s="2"/>
      <c r="J122" s="13">
        <f t="shared" si="6"/>
        <v>22547.691777630906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22547.691777630906</v>
      </c>
      <c r="E123" s="4">
        <f t="shared" si="9"/>
        <v>75.158972592103012</v>
      </c>
      <c r="F123" s="4">
        <f t="shared" si="7"/>
        <v>3376.1610274078971</v>
      </c>
      <c r="G123" s="78">
        <f t="shared" si="8"/>
        <v>3451.32</v>
      </c>
      <c r="H123" s="4"/>
      <c r="I123" s="2"/>
      <c r="J123" s="13">
        <f t="shared" si="6"/>
        <v>19171.53075022301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19171.53075022301</v>
      </c>
      <c r="E124" s="4">
        <f t="shared" si="9"/>
        <v>63.905102500743368</v>
      </c>
      <c r="F124" s="4">
        <f t="shared" si="7"/>
        <v>3387.4148974992568</v>
      </c>
      <c r="G124" s="78">
        <f t="shared" si="8"/>
        <v>3451.32</v>
      </c>
      <c r="H124" s="4"/>
      <c r="I124" s="2"/>
      <c r="J124" s="13">
        <f t="shared" si="6"/>
        <v>15784.115852723753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15784.115852723753</v>
      </c>
      <c r="E125" s="4">
        <f t="shared" si="9"/>
        <v>52.613719509079175</v>
      </c>
      <c r="F125" s="4">
        <f t="shared" si="7"/>
        <v>3398.706280490921</v>
      </c>
      <c r="G125" s="78">
        <f t="shared" si="8"/>
        <v>3451.32</v>
      </c>
      <c r="H125" s="4"/>
      <c r="I125" s="2"/>
      <c r="J125" s="13">
        <f t="shared" si="6"/>
        <v>12385.409572232833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12385.409572232833</v>
      </c>
      <c r="E126" s="4">
        <f t="shared" si="9"/>
        <v>41.284698574109449</v>
      </c>
      <c r="F126" s="4">
        <f t="shared" si="7"/>
        <v>3410.0353014258908</v>
      </c>
      <c r="G126" s="78">
        <f t="shared" si="8"/>
        <v>3451.32</v>
      </c>
      <c r="H126" s="4"/>
      <c r="I126" s="2"/>
      <c r="J126" s="13">
        <f t="shared" si="6"/>
        <v>8975.3742708069421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8975.3742708069421</v>
      </c>
      <c r="E127" s="4">
        <f t="shared" si="9"/>
        <v>29.91791423602314</v>
      </c>
      <c r="F127" s="4">
        <f t="shared" si="7"/>
        <v>3421.4020857639771</v>
      </c>
      <c r="G127" s="78">
        <f t="shared" si="8"/>
        <v>3451.32</v>
      </c>
      <c r="H127" s="4"/>
      <c r="I127" s="2"/>
      <c r="J127" s="13">
        <f t="shared" si="6"/>
        <v>5553.9721850429651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5553.9721850429651</v>
      </c>
      <c r="E128" s="4">
        <f t="shared" si="9"/>
        <v>18.513240616809885</v>
      </c>
      <c r="F128" s="4">
        <f t="shared" si="7"/>
        <v>3432.8067593831902</v>
      </c>
      <c r="G128" s="78">
        <f t="shared" si="8"/>
        <v>3451.32</v>
      </c>
      <c r="H128" s="4"/>
      <c r="I128" s="2"/>
      <c r="J128" s="13">
        <f t="shared" si="6"/>
        <v>2121.1654256597744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2121.1654256597744</v>
      </c>
      <c r="E129" s="4">
        <f t="shared" si="9"/>
        <v>7.0705514188659144</v>
      </c>
      <c r="F129" s="4">
        <f t="shared" si="7"/>
        <v>3226.5294485811341</v>
      </c>
      <c r="G129" s="78">
        <v>3233.6</v>
      </c>
      <c r="H129" s="4"/>
      <c r="I129" s="2"/>
      <c r="J129" s="13">
        <f t="shared" si="6"/>
        <v>-1105.3640229213597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L1:Q7"/>
    <mergeCell ref="G1:H1"/>
    <mergeCell ref="G2:H2"/>
    <mergeCell ref="G3:H3"/>
    <mergeCell ref="G4:H4"/>
    <mergeCell ref="G5:H5"/>
    <mergeCell ref="I1:J1"/>
    <mergeCell ref="I2:J2"/>
    <mergeCell ref="I3:J3"/>
    <mergeCell ref="I4:J4"/>
    <mergeCell ref="I5:J5"/>
  </mergeCells>
  <pageMargins left="0.33" right="0.38" top="0.33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9D9A0-1195-4B49-8A2C-EEC8640744B7}">
  <sheetPr>
    <tabColor rgb="FF92D050"/>
  </sheetPr>
  <dimension ref="A1:Q297"/>
  <sheetViews>
    <sheetView zoomScaleNormal="100" workbookViewId="0">
      <pane xSplit="3" ySplit="8" topLeftCell="D9" activePane="bottomRight" state="frozen"/>
      <selection pane="topRight" activeCell="E1" sqref="E1"/>
      <selection pane="bottomLeft" activeCell="A6" sqref="A6"/>
      <selection pane="bottomRight" activeCell="G11" sqref="G11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8.83203125" style="6"/>
    <col min="13" max="13" width="8.83203125" style="29"/>
  </cols>
  <sheetData>
    <row r="1" spans="1:17" x14ac:dyDescent="0.2">
      <c r="B1" s="7" t="s">
        <v>18</v>
      </c>
      <c r="D1" s="39" t="s">
        <v>32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55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57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15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0.04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98688.054777604033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0.04</v>
      </c>
      <c r="J9" s="42">
        <v>248000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248000</v>
      </c>
      <c r="E10" s="4">
        <f>+D10*$I$9/12</f>
        <v>826.66666666666663</v>
      </c>
      <c r="F10" s="4">
        <f>G10-E10</f>
        <v>658.33333333333337</v>
      </c>
      <c r="G10" s="78">
        <v>1485</v>
      </c>
      <c r="H10" s="4"/>
      <c r="I10" s="2"/>
      <c r="J10" s="13">
        <f>+D10+E10-G10-H10</f>
        <v>247341.66666666666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4" si="0">+J10</f>
        <v>247341.66666666666</v>
      </c>
      <c r="E11" s="4">
        <f>+D11*$I$9/12</f>
        <v>824.47222222222217</v>
      </c>
      <c r="F11" s="4">
        <f t="shared" ref="F11:F74" si="1">G11-E11</f>
        <v>660.52777777777783</v>
      </c>
      <c r="G11" s="78">
        <f t="shared" ref="G11:G74" si="2">+G10</f>
        <v>1485</v>
      </c>
      <c r="H11" s="4"/>
      <c r="I11" s="2"/>
      <c r="J11" s="13">
        <f t="shared" ref="J11:J74" si="3">+D11+E11-G11-H11</f>
        <v>246681.13888888888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246681.13888888888</v>
      </c>
      <c r="E12" s="4">
        <f>+D12*$I$9/12</f>
        <v>822.27046296296294</v>
      </c>
      <c r="F12" s="4">
        <f t="shared" si="1"/>
        <v>662.72953703703706</v>
      </c>
      <c r="G12" s="78">
        <f t="shared" si="2"/>
        <v>1485</v>
      </c>
      <c r="H12" s="4"/>
      <c r="I12" s="2"/>
      <c r="J12" s="13">
        <f>+D12+E12-G12-H12</f>
        <v>246018.40935185185</v>
      </c>
      <c r="K12" s="12"/>
      <c r="M12" s="30">
        <f>INDEX(B8:M108,MATCH(5,A8:A108,0),MATCH("End Balance",B8:M8,0))</f>
        <v>244686.31561874587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246018.40935185185</v>
      </c>
      <c r="E13" s="4">
        <f t="shared" ref="E13:E76" si="4">+D13*$I$9/12</f>
        <v>820.06136450617294</v>
      </c>
      <c r="F13" s="4">
        <f t="shared" si="1"/>
        <v>664.93863549382706</v>
      </c>
      <c r="G13" s="78">
        <f t="shared" si="2"/>
        <v>1485</v>
      </c>
      <c r="H13" s="4"/>
      <c r="I13" s="2"/>
      <c r="J13" s="13">
        <f t="shared" si="3"/>
        <v>245353.47071635802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245353.47071635802</v>
      </c>
      <c r="E14" s="4">
        <f t="shared" si="4"/>
        <v>817.84490238786009</v>
      </c>
      <c r="F14" s="4">
        <f t="shared" si="1"/>
        <v>667.15509761213991</v>
      </c>
      <c r="G14" s="78">
        <f t="shared" si="2"/>
        <v>1485</v>
      </c>
      <c r="H14" s="4"/>
      <c r="I14" s="2"/>
      <c r="J14" s="13">
        <f t="shared" si="3"/>
        <v>244686.31561874587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244686.31561874587</v>
      </c>
      <c r="E15" s="4">
        <f t="shared" si="4"/>
        <v>815.62105206248623</v>
      </c>
      <c r="F15" s="4">
        <f t="shared" si="1"/>
        <v>669.37894793751377</v>
      </c>
      <c r="G15" s="78">
        <f t="shared" si="2"/>
        <v>1485</v>
      </c>
      <c r="H15" s="4"/>
      <c r="I15" s="2"/>
      <c r="J15" s="13">
        <f t="shared" si="3"/>
        <v>244016.93667080835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244016.93667080835</v>
      </c>
      <c r="E16" s="4">
        <f t="shared" si="4"/>
        <v>813.38978890269448</v>
      </c>
      <c r="F16" s="4">
        <f t="shared" si="1"/>
        <v>671.61021109730552</v>
      </c>
      <c r="G16" s="78">
        <f t="shared" si="2"/>
        <v>1485</v>
      </c>
      <c r="H16" s="4"/>
      <c r="I16" s="2"/>
      <c r="J16" s="13">
        <f t="shared" si="3"/>
        <v>243345.32645971104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243345.32645971104</v>
      </c>
      <c r="E17" s="4">
        <f t="shared" si="4"/>
        <v>811.15108819903674</v>
      </c>
      <c r="F17" s="4">
        <f t="shared" si="1"/>
        <v>673.84891180096326</v>
      </c>
      <c r="G17" s="78">
        <f t="shared" si="2"/>
        <v>1485</v>
      </c>
      <c r="H17" s="4"/>
      <c r="I17" s="2"/>
      <c r="J17" s="13">
        <f t="shared" si="3"/>
        <v>242671.47754791006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242671.47754791006</v>
      </c>
      <c r="E18" s="4">
        <f t="shared" si="4"/>
        <v>808.90492515970027</v>
      </c>
      <c r="F18" s="4">
        <f t="shared" si="1"/>
        <v>676.09507484029973</v>
      </c>
      <c r="G18" s="78">
        <f t="shared" si="2"/>
        <v>1485</v>
      </c>
      <c r="H18" s="4"/>
      <c r="I18" s="2"/>
      <c r="J18" s="13">
        <f t="shared" si="3"/>
        <v>241995.38247306977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241995.38247306977</v>
      </c>
      <c r="E19" s="4">
        <f t="shared" si="4"/>
        <v>806.65127491023259</v>
      </c>
      <c r="F19" s="4">
        <f t="shared" si="1"/>
        <v>678.34872508976741</v>
      </c>
      <c r="G19" s="78">
        <f t="shared" si="2"/>
        <v>1485</v>
      </c>
      <c r="H19" s="4"/>
      <c r="I19" s="2"/>
      <c r="J19" s="13">
        <f t="shared" si="3"/>
        <v>241317.03374797999</v>
      </c>
      <c r="K19" s="12"/>
      <c r="M19" s="30"/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241317.03374797999</v>
      </c>
      <c r="E20" s="4">
        <f t="shared" si="4"/>
        <v>804.39011249326666</v>
      </c>
      <c r="F20" s="4">
        <f t="shared" si="1"/>
        <v>680.60988750673334</v>
      </c>
      <c r="G20" s="78">
        <f t="shared" si="2"/>
        <v>1485</v>
      </c>
      <c r="H20" s="4"/>
      <c r="I20" s="2"/>
      <c r="J20" s="13">
        <f t="shared" si="3"/>
        <v>240636.42386047327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240636.42386047327</v>
      </c>
      <c r="E21" s="4">
        <f t="shared" si="4"/>
        <v>802.12141286824419</v>
      </c>
      <c r="F21" s="4">
        <f t="shared" si="1"/>
        <v>682.87858713175581</v>
      </c>
      <c r="G21" s="78">
        <f t="shared" si="2"/>
        <v>1485</v>
      </c>
      <c r="H21" s="4"/>
      <c r="I21" s="2"/>
      <c r="J21" s="13">
        <f t="shared" si="3"/>
        <v>239953.5452733415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239953.5452733415</v>
      </c>
      <c r="E22" s="4">
        <f t="shared" si="4"/>
        <v>799.84515091113838</v>
      </c>
      <c r="F22" s="4">
        <f t="shared" si="1"/>
        <v>685.15484908886162</v>
      </c>
      <c r="G22" s="78">
        <f t="shared" si="2"/>
        <v>1485</v>
      </c>
      <c r="H22" s="4"/>
      <c r="I22" s="2"/>
      <c r="J22" s="13">
        <f t="shared" si="3"/>
        <v>239268.39042425263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239268.39042425263</v>
      </c>
      <c r="E23" s="4">
        <f t="shared" si="4"/>
        <v>797.56130141417543</v>
      </c>
      <c r="F23" s="4">
        <f t="shared" si="1"/>
        <v>687.43869858582457</v>
      </c>
      <c r="G23" s="78">
        <f t="shared" si="2"/>
        <v>1485</v>
      </c>
      <c r="H23" s="4"/>
      <c r="I23" s="2"/>
      <c r="J23" s="13">
        <f t="shared" si="3"/>
        <v>238580.95172566682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238580.95172566682</v>
      </c>
      <c r="E24" s="4">
        <f t="shared" si="4"/>
        <v>795.2698390855561</v>
      </c>
      <c r="F24" s="4">
        <f t="shared" si="1"/>
        <v>689.7301609144439</v>
      </c>
      <c r="G24" s="78">
        <f t="shared" si="2"/>
        <v>1485</v>
      </c>
      <c r="H24" s="4"/>
      <c r="I24" s="2"/>
      <c r="J24" s="13">
        <f t="shared" si="3"/>
        <v>237891.22156475237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237891.22156475237</v>
      </c>
      <c r="E25" s="4">
        <f t="shared" si="4"/>
        <v>792.9707385491746</v>
      </c>
      <c r="F25" s="4">
        <f t="shared" si="1"/>
        <v>692.0292614508254</v>
      </c>
      <c r="G25" s="78">
        <f t="shared" si="2"/>
        <v>1485</v>
      </c>
      <c r="H25" s="4"/>
      <c r="I25" s="2"/>
      <c r="J25" s="13">
        <f t="shared" si="3"/>
        <v>237199.19230330153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237199.19230330153</v>
      </c>
      <c r="E26" s="4">
        <f t="shared" si="4"/>
        <v>790.6639743443385</v>
      </c>
      <c r="F26" s="4">
        <f t="shared" si="1"/>
        <v>694.3360256556615</v>
      </c>
      <c r="G26" s="78">
        <f t="shared" si="2"/>
        <v>1485</v>
      </c>
      <c r="H26" s="4"/>
      <c r="I26" s="2"/>
      <c r="J26" s="13">
        <f t="shared" si="3"/>
        <v>236504.85627764589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236504.85627764589</v>
      </c>
      <c r="E27" s="4">
        <f t="shared" si="4"/>
        <v>788.34952092548622</v>
      </c>
      <c r="F27" s="4">
        <f t="shared" si="1"/>
        <v>696.65047907451378</v>
      </c>
      <c r="G27" s="78">
        <f t="shared" si="2"/>
        <v>1485</v>
      </c>
      <c r="H27" s="4"/>
      <c r="I27" s="2"/>
      <c r="J27" s="13">
        <f t="shared" si="3"/>
        <v>235808.20579857138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235808.20579857138</v>
      </c>
      <c r="E28" s="4">
        <f t="shared" si="4"/>
        <v>786.0273526619045</v>
      </c>
      <c r="F28" s="4">
        <f t="shared" si="1"/>
        <v>698.9726473380955</v>
      </c>
      <c r="G28" s="78">
        <f t="shared" si="2"/>
        <v>1485</v>
      </c>
      <c r="H28" s="4"/>
      <c r="I28" s="2"/>
      <c r="J28" s="13">
        <f t="shared" si="3"/>
        <v>235109.23315123329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235109.23315123329</v>
      </c>
      <c r="E29" s="4">
        <f t="shared" si="4"/>
        <v>783.69744383744421</v>
      </c>
      <c r="F29" s="4">
        <f t="shared" si="1"/>
        <v>701.30255616255579</v>
      </c>
      <c r="G29" s="78">
        <f t="shared" si="2"/>
        <v>1485</v>
      </c>
      <c r="H29" s="4"/>
      <c r="I29" s="2"/>
      <c r="J29" s="13">
        <f t="shared" si="3"/>
        <v>234407.93059507073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234407.93059507073</v>
      </c>
      <c r="E30" s="4">
        <f t="shared" si="4"/>
        <v>781.35976865023576</v>
      </c>
      <c r="F30" s="4">
        <f t="shared" si="1"/>
        <v>703.64023134976424</v>
      </c>
      <c r="G30" s="78">
        <f t="shared" si="2"/>
        <v>1485</v>
      </c>
      <c r="H30" s="4"/>
      <c r="I30" s="2"/>
      <c r="J30" s="13">
        <f t="shared" si="3"/>
        <v>233704.29036372097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233704.29036372097</v>
      </c>
      <c r="E31" s="4">
        <f t="shared" si="4"/>
        <v>779.01430121240321</v>
      </c>
      <c r="F31" s="4">
        <f t="shared" si="1"/>
        <v>705.98569878759679</v>
      </c>
      <c r="G31" s="78">
        <f t="shared" si="2"/>
        <v>1485</v>
      </c>
      <c r="H31" s="4"/>
      <c r="I31" s="2"/>
      <c r="J31" s="13">
        <f t="shared" si="3"/>
        <v>232998.30466493338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232998.30466493338</v>
      </c>
      <c r="E32" s="4">
        <f t="shared" si="4"/>
        <v>776.66101554977797</v>
      </c>
      <c r="F32" s="4">
        <f t="shared" si="1"/>
        <v>708.33898445022203</v>
      </c>
      <c r="G32" s="78">
        <f t="shared" si="2"/>
        <v>1485</v>
      </c>
      <c r="H32" s="4"/>
      <c r="I32" s="2"/>
      <c r="J32" s="13">
        <f t="shared" si="3"/>
        <v>232289.96568048318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232289.96568048318</v>
      </c>
      <c r="E33" s="4">
        <f t="shared" si="4"/>
        <v>774.29988560161064</v>
      </c>
      <c r="F33" s="4">
        <f t="shared" si="1"/>
        <v>710.70011439838936</v>
      </c>
      <c r="G33" s="78">
        <f t="shared" si="2"/>
        <v>1485</v>
      </c>
      <c r="H33" s="4"/>
      <c r="I33" s="2"/>
      <c r="J33" s="13">
        <f t="shared" si="3"/>
        <v>231579.2655660848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231579.2655660848</v>
      </c>
      <c r="E34" s="4">
        <f t="shared" si="4"/>
        <v>771.93088522028268</v>
      </c>
      <c r="F34" s="4">
        <f t="shared" si="1"/>
        <v>713.06911477971732</v>
      </c>
      <c r="G34" s="78">
        <f t="shared" si="2"/>
        <v>1485</v>
      </c>
      <c r="H34" s="4"/>
      <c r="I34" s="2"/>
      <c r="J34" s="13">
        <f t="shared" si="3"/>
        <v>230866.19645130509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230866.19645130509</v>
      </c>
      <c r="E35" s="4">
        <f t="shared" si="4"/>
        <v>769.55398817101695</v>
      </c>
      <c r="F35" s="4">
        <f t="shared" si="1"/>
        <v>715.44601182898305</v>
      </c>
      <c r="G35" s="78">
        <f t="shared" si="2"/>
        <v>1485</v>
      </c>
      <c r="H35" s="4"/>
      <c r="I35" s="2"/>
      <c r="J35" s="13">
        <f t="shared" si="3"/>
        <v>230150.75043947611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230150.75043947611</v>
      </c>
      <c r="E36" s="4">
        <f t="shared" si="4"/>
        <v>767.16916813158707</v>
      </c>
      <c r="F36" s="4">
        <f t="shared" si="1"/>
        <v>717.83083186841293</v>
      </c>
      <c r="G36" s="78">
        <f t="shared" si="2"/>
        <v>1485</v>
      </c>
      <c r="H36" s="4"/>
      <c r="I36" s="2"/>
      <c r="J36" s="13">
        <f t="shared" si="3"/>
        <v>229432.91960760771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229432.91960760771</v>
      </c>
      <c r="E37" s="4">
        <f t="shared" si="4"/>
        <v>764.77639869202574</v>
      </c>
      <c r="F37" s="4">
        <f t="shared" si="1"/>
        <v>720.22360130797426</v>
      </c>
      <c r="G37" s="78">
        <f t="shared" si="2"/>
        <v>1485</v>
      </c>
      <c r="H37" s="4"/>
      <c r="I37" s="2"/>
      <c r="J37" s="13">
        <f t="shared" si="3"/>
        <v>228712.69600629972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228712.69600629972</v>
      </c>
      <c r="E38" s="4">
        <f t="shared" si="4"/>
        <v>762.37565335433237</v>
      </c>
      <c r="F38" s="4">
        <f t="shared" si="1"/>
        <v>722.62434664566763</v>
      </c>
      <c r="G38" s="78">
        <f t="shared" si="2"/>
        <v>1485</v>
      </c>
      <c r="H38" s="4"/>
      <c r="I38" s="2"/>
      <c r="J38" s="13">
        <f t="shared" si="3"/>
        <v>227990.07165965406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227990.07165965406</v>
      </c>
      <c r="E39" s="4">
        <f t="shared" si="4"/>
        <v>759.96690553218025</v>
      </c>
      <c r="F39" s="4">
        <f t="shared" si="1"/>
        <v>725.03309446781975</v>
      </c>
      <c r="G39" s="78">
        <f t="shared" si="2"/>
        <v>1485</v>
      </c>
      <c r="H39" s="4"/>
      <c r="I39" s="2"/>
      <c r="J39" s="13">
        <f t="shared" si="3"/>
        <v>227265.03856518623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227265.03856518623</v>
      </c>
      <c r="E40" s="4">
        <f t="shared" si="4"/>
        <v>757.5501285506208</v>
      </c>
      <c r="F40" s="4">
        <f t="shared" si="1"/>
        <v>727.4498714493792</v>
      </c>
      <c r="G40" s="78">
        <f t="shared" si="2"/>
        <v>1485</v>
      </c>
      <c r="H40" s="4"/>
      <c r="I40" s="2"/>
      <c r="J40" s="13">
        <f t="shared" si="3"/>
        <v>226537.58869373685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226537.58869373685</v>
      </c>
      <c r="E41" s="4">
        <f t="shared" si="4"/>
        <v>755.12529564578961</v>
      </c>
      <c r="F41" s="4">
        <f t="shared" si="1"/>
        <v>729.87470435421039</v>
      </c>
      <c r="G41" s="78">
        <f t="shared" si="2"/>
        <v>1485</v>
      </c>
      <c r="H41" s="4"/>
      <c r="I41" s="2"/>
      <c r="J41" s="13">
        <f t="shared" si="3"/>
        <v>225807.71398938264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225807.71398938264</v>
      </c>
      <c r="E42" s="4">
        <f t="shared" si="4"/>
        <v>752.69237996460879</v>
      </c>
      <c r="F42" s="4">
        <f t="shared" si="1"/>
        <v>732.30762003539121</v>
      </c>
      <c r="G42" s="78">
        <f t="shared" si="2"/>
        <v>1485</v>
      </c>
      <c r="H42" s="4"/>
      <c r="I42" s="2"/>
      <c r="J42" s="13">
        <f t="shared" si="3"/>
        <v>225075.40636934724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225075.40636934724</v>
      </c>
      <c r="E43" s="4">
        <f t="shared" si="4"/>
        <v>750.25135456449073</v>
      </c>
      <c r="F43" s="4">
        <f t="shared" si="1"/>
        <v>734.74864543550927</v>
      </c>
      <c r="G43" s="78">
        <f t="shared" si="2"/>
        <v>1485</v>
      </c>
      <c r="H43" s="4"/>
      <c r="I43" s="2"/>
      <c r="J43" s="13">
        <f t="shared" si="3"/>
        <v>224340.65772391175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224340.65772391175</v>
      </c>
      <c r="E44" s="4">
        <f t="shared" si="4"/>
        <v>747.80219241303928</v>
      </c>
      <c r="F44" s="4">
        <f t="shared" si="1"/>
        <v>737.19780758696072</v>
      </c>
      <c r="G44" s="78">
        <f t="shared" si="2"/>
        <v>1485</v>
      </c>
      <c r="H44" s="4"/>
      <c r="I44" s="2"/>
      <c r="J44" s="13">
        <f t="shared" si="3"/>
        <v>223603.45991632479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223603.45991632479</v>
      </c>
      <c r="E45" s="4">
        <f t="shared" si="4"/>
        <v>745.34486638774933</v>
      </c>
      <c r="F45" s="4">
        <f t="shared" si="1"/>
        <v>739.65513361225067</v>
      </c>
      <c r="G45" s="78">
        <f t="shared" si="2"/>
        <v>1485</v>
      </c>
      <c r="H45" s="4"/>
      <c r="I45" s="2"/>
      <c r="J45" s="13">
        <f t="shared" si="3"/>
        <v>222863.80478271254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222863.80478271254</v>
      </c>
      <c r="E46" s="4">
        <f t="shared" si="4"/>
        <v>742.87934927570848</v>
      </c>
      <c r="F46" s="4">
        <f t="shared" si="1"/>
        <v>742.12065072429152</v>
      </c>
      <c r="G46" s="78">
        <f t="shared" si="2"/>
        <v>1485</v>
      </c>
      <c r="H46" s="4"/>
      <c r="I46" s="2"/>
      <c r="J46" s="13">
        <f t="shared" si="3"/>
        <v>222121.68413198824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222121.68413198824</v>
      </c>
      <c r="E47" s="4">
        <f t="shared" si="4"/>
        <v>740.40561377329414</v>
      </c>
      <c r="F47" s="4">
        <f t="shared" si="1"/>
        <v>744.59438622670586</v>
      </c>
      <c r="G47" s="78">
        <f t="shared" si="2"/>
        <v>1485</v>
      </c>
      <c r="H47" s="4"/>
      <c r="I47" s="2"/>
      <c r="J47" s="13">
        <f t="shared" si="3"/>
        <v>221377.08974576154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221377.08974576154</v>
      </c>
      <c r="E48" s="4">
        <f t="shared" si="4"/>
        <v>737.92363248587174</v>
      </c>
      <c r="F48" s="4">
        <f t="shared" si="1"/>
        <v>747.07636751412826</v>
      </c>
      <c r="G48" s="78">
        <f t="shared" si="2"/>
        <v>1485</v>
      </c>
      <c r="H48" s="4"/>
      <c r="I48" s="2"/>
      <c r="J48" s="13">
        <f t="shared" si="3"/>
        <v>220630.01337824741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220630.01337824741</v>
      </c>
      <c r="E49" s="4">
        <f t="shared" si="4"/>
        <v>735.43337792749151</v>
      </c>
      <c r="F49" s="4">
        <f t="shared" si="1"/>
        <v>749.56662207250849</v>
      </c>
      <c r="G49" s="78">
        <f t="shared" si="2"/>
        <v>1485</v>
      </c>
      <c r="H49" s="4"/>
      <c r="I49" s="2"/>
      <c r="J49" s="13">
        <f t="shared" si="3"/>
        <v>219880.4467561749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219880.4467561749</v>
      </c>
      <c r="E50" s="4">
        <f t="shared" si="4"/>
        <v>732.934822520583</v>
      </c>
      <c r="F50" s="4">
        <f t="shared" si="1"/>
        <v>752.065177479417</v>
      </c>
      <c r="G50" s="78">
        <f t="shared" si="2"/>
        <v>1485</v>
      </c>
      <c r="H50" s="4"/>
      <c r="I50" s="2"/>
      <c r="J50" s="13">
        <f t="shared" si="3"/>
        <v>219128.38157869549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219128.38157869549</v>
      </c>
      <c r="E51" s="4">
        <f t="shared" si="4"/>
        <v>730.42793859565165</v>
      </c>
      <c r="F51" s="4">
        <f t="shared" si="1"/>
        <v>754.57206140434835</v>
      </c>
      <c r="G51" s="78">
        <f t="shared" si="2"/>
        <v>1485</v>
      </c>
      <c r="H51" s="4"/>
      <c r="I51" s="2"/>
      <c r="J51" s="13">
        <f t="shared" si="3"/>
        <v>218373.80951729114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218373.80951729114</v>
      </c>
      <c r="E52" s="4">
        <f t="shared" si="4"/>
        <v>727.91269839097049</v>
      </c>
      <c r="F52" s="4">
        <f t="shared" si="1"/>
        <v>757.08730160902951</v>
      </c>
      <c r="G52" s="78">
        <f t="shared" si="2"/>
        <v>1485</v>
      </c>
      <c r="H52" s="4"/>
      <c r="I52" s="2"/>
      <c r="J52" s="13">
        <f t="shared" si="3"/>
        <v>217616.72221568212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217616.72221568212</v>
      </c>
      <c r="E53" s="4">
        <f t="shared" si="4"/>
        <v>725.38907405227383</v>
      </c>
      <c r="F53" s="4">
        <f t="shared" si="1"/>
        <v>759.61092594772617</v>
      </c>
      <c r="G53" s="78">
        <f t="shared" si="2"/>
        <v>1485</v>
      </c>
      <c r="H53" s="4"/>
      <c r="I53" s="2"/>
      <c r="J53" s="13">
        <f t="shared" si="3"/>
        <v>216857.1112897344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216857.1112897344</v>
      </c>
      <c r="E54" s="4">
        <f t="shared" si="4"/>
        <v>722.85703763244794</v>
      </c>
      <c r="F54" s="4">
        <f t="shared" si="1"/>
        <v>762.14296236755206</v>
      </c>
      <c r="G54" s="78">
        <f t="shared" si="2"/>
        <v>1485</v>
      </c>
      <c r="H54" s="4"/>
      <c r="I54" s="2"/>
      <c r="J54" s="13">
        <f t="shared" si="3"/>
        <v>216094.96832736683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216094.96832736683</v>
      </c>
      <c r="E55" s="4">
        <f t="shared" si="4"/>
        <v>720.31656109122287</v>
      </c>
      <c r="F55" s="4">
        <f t="shared" si="1"/>
        <v>764.68343890877713</v>
      </c>
      <c r="G55" s="78">
        <f t="shared" si="2"/>
        <v>1485</v>
      </c>
      <c r="H55" s="4"/>
      <c r="I55" s="2"/>
      <c r="J55" s="13">
        <f t="shared" si="3"/>
        <v>215330.28488845806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215330.28488845806</v>
      </c>
      <c r="E56" s="4">
        <f t="shared" si="4"/>
        <v>717.7676162948602</v>
      </c>
      <c r="F56" s="4">
        <f t="shared" si="1"/>
        <v>767.2323837051398</v>
      </c>
      <c r="G56" s="78">
        <f t="shared" si="2"/>
        <v>1485</v>
      </c>
      <c r="H56" s="4"/>
      <c r="I56" s="2"/>
      <c r="J56" s="13">
        <f t="shared" si="3"/>
        <v>214563.05250475291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214563.05250475291</v>
      </c>
      <c r="E57" s="4">
        <f t="shared" si="4"/>
        <v>715.21017501584311</v>
      </c>
      <c r="F57" s="4">
        <f t="shared" si="1"/>
        <v>769.78982498415689</v>
      </c>
      <c r="G57" s="78">
        <f t="shared" si="2"/>
        <v>1485</v>
      </c>
      <c r="H57" s="4"/>
      <c r="I57" s="2"/>
      <c r="J57" s="13">
        <f t="shared" si="3"/>
        <v>213793.26267976876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213793.26267976876</v>
      </c>
      <c r="E58" s="4">
        <f t="shared" si="4"/>
        <v>712.64420893256249</v>
      </c>
      <c r="F58" s="4">
        <f t="shared" si="1"/>
        <v>772.35579106743751</v>
      </c>
      <c r="G58" s="78">
        <f t="shared" si="2"/>
        <v>1485</v>
      </c>
      <c r="H58" s="4"/>
      <c r="I58" s="2"/>
      <c r="J58" s="13">
        <f t="shared" si="3"/>
        <v>213020.90688870131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213020.90688870131</v>
      </c>
      <c r="E59" s="4">
        <f t="shared" si="4"/>
        <v>710.0696896290043</v>
      </c>
      <c r="F59" s="4">
        <f t="shared" si="1"/>
        <v>774.9303103709957</v>
      </c>
      <c r="G59" s="78">
        <f t="shared" si="2"/>
        <v>1485</v>
      </c>
      <c r="H59" s="4"/>
      <c r="I59" s="2"/>
      <c r="J59" s="13">
        <f t="shared" si="3"/>
        <v>212245.97657833033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212245.97657833033</v>
      </c>
      <c r="E60" s="4">
        <f t="shared" si="4"/>
        <v>707.48658859443447</v>
      </c>
      <c r="F60" s="4">
        <f t="shared" si="1"/>
        <v>777.51341140556553</v>
      </c>
      <c r="G60" s="78">
        <f t="shared" si="2"/>
        <v>1485</v>
      </c>
      <c r="H60" s="4"/>
      <c r="I60" s="2"/>
      <c r="J60" s="13">
        <f t="shared" si="3"/>
        <v>211468.46316692478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211468.46316692478</v>
      </c>
      <c r="E61" s="4">
        <f t="shared" si="4"/>
        <v>704.89487722308252</v>
      </c>
      <c r="F61" s="4">
        <f t="shared" si="1"/>
        <v>780.10512277691748</v>
      </c>
      <c r="G61" s="78">
        <f t="shared" si="2"/>
        <v>1485</v>
      </c>
      <c r="H61" s="4"/>
      <c r="I61" s="2"/>
      <c r="J61" s="13">
        <f t="shared" si="3"/>
        <v>210688.35804414787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210688.35804414787</v>
      </c>
      <c r="E62" s="4">
        <f t="shared" si="4"/>
        <v>702.29452681382634</v>
      </c>
      <c r="F62" s="4">
        <f t="shared" si="1"/>
        <v>782.70547318617366</v>
      </c>
      <c r="G62" s="78">
        <f t="shared" si="2"/>
        <v>1485</v>
      </c>
      <c r="H62" s="4"/>
      <c r="I62" s="2"/>
      <c r="J62" s="13">
        <f t="shared" si="3"/>
        <v>209905.65257096168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209905.65257096168</v>
      </c>
      <c r="E63" s="4">
        <f t="shared" si="4"/>
        <v>699.68550856987224</v>
      </c>
      <c r="F63" s="4">
        <f t="shared" si="1"/>
        <v>785.31449143012776</v>
      </c>
      <c r="G63" s="78">
        <f t="shared" si="2"/>
        <v>1485</v>
      </c>
      <c r="H63" s="4"/>
      <c r="I63" s="2"/>
      <c r="J63" s="13">
        <f t="shared" si="3"/>
        <v>209120.33807953156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209120.33807953156</v>
      </c>
      <c r="E64" s="4">
        <f t="shared" si="4"/>
        <v>697.06779359843858</v>
      </c>
      <c r="F64" s="4">
        <f t="shared" si="1"/>
        <v>787.93220640156142</v>
      </c>
      <c r="G64" s="78">
        <f t="shared" si="2"/>
        <v>1485</v>
      </c>
      <c r="H64" s="4"/>
      <c r="I64" s="2"/>
      <c r="J64" s="13">
        <f t="shared" si="3"/>
        <v>208332.40587312999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208332.40587312999</v>
      </c>
      <c r="E65" s="4">
        <f t="shared" si="4"/>
        <v>694.44135291043324</v>
      </c>
      <c r="F65" s="4">
        <f t="shared" si="1"/>
        <v>790.55864708956676</v>
      </c>
      <c r="G65" s="78">
        <f t="shared" si="2"/>
        <v>1485</v>
      </c>
      <c r="H65" s="4"/>
      <c r="I65" s="2"/>
      <c r="J65" s="13">
        <f t="shared" si="3"/>
        <v>207541.84722604041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207541.84722604041</v>
      </c>
      <c r="E66" s="4">
        <f t="shared" si="4"/>
        <v>691.8061574201347</v>
      </c>
      <c r="F66" s="4">
        <f t="shared" si="1"/>
        <v>793.1938425798653</v>
      </c>
      <c r="G66" s="78">
        <f t="shared" si="2"/>
        <v>1485</v>
      </c>
      <c r="H66" s="4"/>
      <c r="I66" s="2"/>
      <c r="J66" s="13">
        <f t="shared" si="3"/>
        <v>206748.65338346054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206748.65338346054</v>
      </c>
      <c r="E67" s="4">
        <f t="shared" si="4"/>
        <v>689.1621779448684</v>
      </c>
      <c r="F67" s="4">
        <f t="shared" si="1"/>
        <v>795.8378220551316</v>
      </c>
      <c r="G67" s="78">
        <f t="shared" si="2"/>
        <v>1485</v>
      </c>
      <c r="H67" s="4"/>
      <c r="I67" s="2"/>
      <c r="J67" s="13">
        <f t="shared" si="3"/>
        <v>205952.81556140541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205952.81556140541</v>
      </c>
      <c r="E68" s="4">
        <f t="shared" si="4"/>
        <v>686.50938520468469</v>
      </c>
      <c r="F68" s="4">
        <f t="shared" si="1"/>
        <v>798.49061479531531</v>
      </c>
      <c r="G68" s="78">
        <f t="shared" si="2"/>
        <v>1485</v>
      </c>
      <c r="H68" s="4"/>
      <c r="I68" s="2"/>
      <c r="J68" s="13">
        <f t="shared" si="3"/>
        <v>205154.32494661008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205154.32494661008</v>
      </c>
      <c r="E69" s="4">
        <f t="shared" si="4"/>
        <v>683.84774982203362</v>
      </c>
      <c r="F69" s="4">
        <f t="shared" si="1"/>
        <v>801.15225017796638</v>
      </c>
      <c r="G69" s="78">
        <f t="shared" si="2"/>
        <v>1485</v>
      </c>
      <c r="H69" s="4"/>
      <c r="I69" s="2"/>
      <c r="J69" s="13">
        <f t="shared" si="3"/>
        <v>204353.17269643213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204353.17269643213</v>
      </c>
      <c r="E70" s="4">
        <f t="shared" si="4"/>
        <v>681.17724232144042</v>
      </c>
      <c r="F70" s="4">
        <f t="shared" si="1"/>
        <v>803.82275767855958</v>
      </c>
      <c r="G70" s="78">
        <f t="shared" si="2"/>
        <v>1485</v>
      </c>
      <c r="H70" s="4"/>
      <c r="I70" s="2"/>
      <c r="J70" s="13">
        <f t="shared" si="3"/>
        <v>203549.34993875356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203549.34993875356</v>
      </c>
      <c r="E71" s="4">
        <f t="shared" si="4"/>
        <v>678.4978331291785</v>
      </c>
      <c r="F71" s="4">
        <f t="shared" si="1"/>
        <v>806.5021668708215</v>
      </c>
      <c r="G71" s="78">
        <f t="shared" si="2"/>
        <v>1485</v>
      </c>
      <c r="H71" s="4"/>
      <c r="I71" s="2"/>
      <c r="J71" s="13">
        <f t="shared" si="3"/>
        <v>202742.84777188272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202742.84777188272</v>
      </c>
      <c r="E72" s="4">
        <f t="shared" si="4"/>
        <v>675.80949257294242</v>
      </c>
      <c r="F72" s="4">
        <f t="shared" si="1"/>
        <v>809.19050742705758</v>
      </c>
      <c r="G72" s="78">
        <f t="shared" si="2"/>
        <v>1485</v>
      </c>
      <c r="H72" s="4"/>
      <c r="I72" s="2"/>
      <c r="J72" s="13">
        <f t="shared" si="3"/>
        <v>201933.65726445566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201933.65726445566</v>
      </c>
      <c r="E73" s="4">
        <f t="shared" si="4"/>
        <v>673.11219088151881</v>
      </c>
      <c r="F73" s="4">
        <f t="shared" si="1"/>
        <v>811.88780911848119</v>
      </c>
      <c r="G73" s="78">
        <f t="shared" si="2"/>
        <v>1485</v>
      </c>
      <c r="H73" s="4"/>
      <c r="I73" s="2"/>
      <c r="J73" s="13">
        <f t="shared" si="3"/>
        <v>201121.76945533717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si="0"/>
        <v>201121.76945533717</v>
      </c>
      <c r="E74" s="4">
        <f t="shared" si="4"/>
        <v>670.40589818445721</v>
      </c>
      <c r="F74" s="4">
        <f t="shared" si="1"/>
        <v>814.59410181554279</v>
      </c>
      <c r="G74" s="78">
        <f t="shared" si="2"/>
        <v>1485</v>
      </c>
      <c r="H74" s="4"/>
      <c r="I74" s="2"/>
      <c r="J74" s="13">
        <f t="shared" si="3"/>
        <v>200307.17535352163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ref="D75:D129" si="5">+J74</f>
        <v>200307.17535352163</v>
      </c>
      <c r="E75" s="4">
        <f t="shared" si="4"/>
        <v>667.69058451173873</v>
      </c>
      <c r="F75" s="4">
        <f t="shared" ref="F75:F129" si="6">G75-E75</f>
        <v>817.30941548826127</v>
      </c>
      <c r="G75" s="78">
        <f t="shared" ref="G75:G128" si="7">+G74</f>
        <v>1485</v>
      </c>
      <c r="H75" s="4"/>
      <c r="I75" s="2"/>
      <c r="J75" s="13">
        <f t="shared" ref="J75:J129" si="8">+D75+E75-G75-H75</f>
        <v>199489.86593803336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199489.86593803336</v>
      </c>
      <c r="E76" s="4">
        <f t="shared" si="4"/>
        <v>664.96621979344457</v>
      </c>
      <c r="F76" s="4">
        <f t="shared" si="6"/>
        <v>820.03378020655543</v>
      </c>
      <c r="G76" s="78">
        <f t="shared" si="7"/>
        <v>1485</v>
      </c>
      <c r="H76" s="4"/>
      <c r="I76" s="2"/>
      <c r="J76" s="13">
        <f t="shared" si="8"/>
        <v>198669.83215782681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198669.83215782681</v>
      </c>
      <c r="E77" s="4">
        <f t="shared" ref="E77:E129" si="9">+D77*$I$9/12</f>
        <v>662.23277385942276</v>
      </c>
      <c r="F77" s="4">
        <f t="shared" si="6"/>
        <v>822.76722614057724</v>
      </c>
      <c r="G77" s="78">
        <f t="shared" si="7"/>
        <v>1485</v>
      </c>
      <c r="H77" s="4"/>
      <c r="I77" s="2"/>
      <c r="J77" s="13">
        <f>+D77+E77-G77-H77</f>
        <v>197847.06493168624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197847.06493168624</v>
      </c>
      <c r="E78" s="4">
        <f t="shared" si="9"/>
        <v>659.49021643895412</v>
      </c>
      <c r="F78" s="4">
        <f t="shared" si="6"/>
        <v>825.50978356104588</v>
      </c>
      <c r="G78" s="78">
        <f t="shared" si="7"/>
        <v>1485</v>
      </c>
      <c r="H78" s="4"/>
      <c r="I78" s="2"/>
      <c r="J78" s="13">
        <f t="shared" si="8"/>
        <v>197021.55514812519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197021.55514812519</v>
      </c>
      <c r="E79" s="4">
        <f t="shared" si="9"/>
        <v>656.73851716041725</v>
      </c>
      <c r="F79" s="4">
        <f t="shared" si="6"/>
        <v>828.26148283958275</v>
      </c>
      <c r="G79" s="78">
        <f t="shared" si="7"/>
        <v>1485</v>
      </c>
      <c r="H79" s="4"/>
      <c r="I79" s="2"/>
      <c r="J79" s="13">
        <f t="shared" si="8"/>
        <v>196193.2936652856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196193.2936652856</v>
      </c>
      <c r="E80" s="4">
        <f t="shared" si="9"/>
        <v>653.97764555095205</v>
      </c>
      <c r="F80" s="4">
        <f t="shared" si="6"/>
        <v>831.02235444904795</v>
      </c>
      <c r="G80" s="78">
        <f t="shared" si="7"/>
        <v>1485</v>
      </c>
      <c r="H80" s="4"/>
      <c r="I80" s="2"/>
      <c r="J80" s="13">
        <f t="shared" si="8"/>
        <v>195362.27131083654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195362.27131083654</v>
      </c>
      <c r="E81" s="4">
        <f t="shared" si="9"/>
        <v>651.20757103612175</v>
      </c>
      <c r="F81" s="4">
        <f t="shared" si="6"/>
        <v>833.79242896387825</v>
      </c>
      <c r="G81" s="78">
        <f t="shared" si="7"/>
        <v>1485</v>
      </c>
      <c r="H81" s="4"/>
      <c r="I81" s="2"/>
      <c r="J81" s="13">
        <f t="shared" si="8"/>
        <v>194528.47888187267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194528.47888187267</v>
      </c>
      <c r="E82" s="4">
        <f t="shared" si="9"/>
        <v>648.42826293957557</v>
      </c>
      <c r="F82" s="4">
        <f t="shared" si="6"/>
        <v>836.57173706042443</v>
      </c>
      <c r="G82" s="78">
        <f t="shared" si="7"/>
        <v>1485</v>
      </c>
      <c r="H82" s="4"/>
      <c r="I82" s="2"/>
      <c r="J82" s="13">
        <f t="shared" si="8"/>
        <v>193691.90714481226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193691.90714481226</v>
      </c>
      <c r="E83" s="4">
        <f t="shared" si="9"/>
        <v>645.63969048270758</v>
      </c>
      <c r="F83" s="4">
        <f t="shared" si="6"/>
        <v>839.36030951729242</v>
      </c>
      <c r="G83" s="78">
        <f t="shared" si="7"/>
        <v>1485</v>
      </c>
      <c r="H83" s="4"/>
      <c r="I83" s="2"/>
      <c r="J83" s="13">
        <f t="shared" si="8"/>
        <v>192852.54683529495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192852.54683529495</v>
      </c>
      <c r="E84" s="4">
        <f t="shared" si="9"/>
        <v>642.84182278431649</v>
      </c>
      <c r="F84" s="4">
        <f t="shared" si="6"/>
        <v>842.15817721568351</v>
      </c>
      <c r="G84" s="78">
        <f t="shared" si="7"/>
        <v>1485</v>
      </c>
      <c r="H84" s="4"/>
      <c r="I84" s="2"/>
      <c r="J84" s="13">
        <f t="shared" si="8"/>
        <v>192010.38865807926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192010.38865807926</v>
      </c>
      <c r="E85" s="4">
        <f t="shared" si="9"/>
        <v>640.03462886026421</v>
      </c>
      <c r="F85" s="4">
        <f t="shared" si="6"/>
        <v>844.96537113973579</v>
      </c>
      <c r="G85" s="78">
        <f t="shared" si="7"/>
        <v>1485</v>
      </c>
      <c r="H85" s="4"/>
      <c r="I85" s="2"/>
      <c r="J85" s="13">
        <f t="shared" si="8"/>
        <v>191165.42328693953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191165.42328693953</v>
      </c>
      <c r="E86" s="4">
        <f t="shared" si="9"/>
        <v>637.21807762313176</v>
      </c>
      <c r="F86" s="4">
        <f t="shared" si="6"/>
        <v>847.78192237686824</v>
      </c>
      <c r="G86" s="78">
        <f t="shared" si="7"/>
        <v>1485</v>
      </c>
      <c r="H86" s="4"/>
      <c r="I86" s="2"/>
      <c r="J86" s="13">
        <f t="shared" si="8"/>
        <v>190317.64136456267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190317.64136456267</v>
      </c>
      <c r="E87" s="4">
        <f t="shared" si="9"/>
        <v>634.39213788187556</v>
      </c>
      <c r="F87" s="4">
        <f t="shared" si="6"/>
        <v>850.60786211812444</v>
      </c>
      <c r="G87" s="78">
        <f t="shared" si="7"/>
        <v>1485</v>
      </c>
      <c r="H87" s="4"/>
      <c r="I87" s="2"/>
      <c r="J87" s="13">
        <f t="shared" si="8"/>
        <v>189467.03350244454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189467.03350244454</v>
      </c>
      <c r="E88" s="4">
        <f t="shared" si="9"/>
        <v>631.55677834148185</v>
      </c>
      <c r="F88" s="4">
        <f t="shared" si="6"/>
        <v>853.44322165851815</v>
      </c>
      <c r="G88" s="78">
        <f t="shared" si="7"/>
        <v>1485</v>
      </c>
      <c r="H88" s="4"/>
      <c r="I88" s="2"/>
      <c r="J88" s="13">
        <f t="shared" si="8"/>
        <v>188613.59028078601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188613.59028078601</v>
      </c>
      <c r="E89" s="4">
        <f t="shared" si="9"/>
        <v>628.71196760262012</v>
      </c>
      <c r="F89" s="4">
        <f t="shared" si="6"/>
        <v>856.28803239737988</v>
      </c>
      <c r="G89" s="78">
        <f t="shared" si="7"/>
        <v>1485</v>
      </c>
      <c r="H89" s="4"/>
      <c r="I89" s="2"/>
      <c r="J89" s="13">
        <f t="shared" si="8"/>
        <v>187757.30224838865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187757.30224838865</v>
      </c>
      <c r="E90" s="4">
        <f t="shared" si="9"/>
        <v>625.85767416129545</v>
      </c>
      <c r="F90" s="4">
        <f t="shared" si="6"/>
        <v>859.14232583870455</v>
      </c>
      <c r="G90" s="78">
        <f t="shared" si="7"/>
        <v>1485</v>
      </c>
      <c r="H90" s="4"/>
      <c r="I90" s="2"/>
      <c r="J90" s="13">
        <f t="shared" si="8"/>
        <v>186898.15992254994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186898.15992254994</v>
      </c>
      <c r="E91" s="4">
        <f t="shared" si="9"/>
        <v>622.9938664084998</v>
      </c>
      <c r="F91" s="4">
        <f t="shared" si="6"/>
        <v>862.0061335915002</v>
      </c>
      <c r="G91" s="78">
        <f t="shared" si="7"/>
        <v>1485</v>
      </c>
      <c r="H91" s="4"/>
      <c r="I91" s="2"/>
      <c r="J91" s="13">
        <f t="shared" si="8"/>
        <v>186036.15378895844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186036.15378895844</v>
      </c>
      <c r="E92" s="4">
        <f t="shared" si="9"/>
        <v>620.12051262986154</v>
      </c>
      <c r="F92" s="4">
        <f t="shared" si="6"/>
        <v>864.87948737013846</v>
      </c>
      <c r="G92" s="78">
        <f t="shared" si="7"/>
        <v>1485</v>
      </c>
      <c r="H92" s="4"/>
      <c r="I92" s="2"/>
      <c r="J92" s="13">
        <f t="shared" si="8"/>
        <v>185171.2743015883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185171.2743015883</v>
      </c>
      <c r="E93" s="4">
        <f t="shared" si="9"/>
        <v>617.23758100529437</v>
      </c>
      <c r="F93" s="4">
        <f t="shared" si="6"/>
        <v>867.76241899470563</v>
      </c>
      <c r="G93" s="78">
        <f t="shared" si="7"/>
        <v>1485</v>
      </c>
      <c r="H93" s="4"/>
      <c r="I93" s="2"/>
      <c r="J93" s="13">
        <f t="shared" si="8"/>
        <v>184303.51188259359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184303.51188259359</v>
      </c>
      <c r="E94" s="4">
        <f t="shared" si="9"/>
        <v>614.34503960864538</v>
      </c>
      <c r="F94" s="4">
        <f t="shared" si="6"/>
        <v>870.65496039135462</v>
      </c>
      <c r="G94" s="78">
        <f t="shared" si="7"/>
        <v>1485</v>
      </c>
      <c r="H94" s="4"/>
      <c r="I94" s="2"/>
      <c r="J94" s="13">
        <f t="shared" si="8"/>
        <v>183432.85692220225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183432.85692220225</v>
      </c>
      <c r="E95" s="4">
        <f t="shared" si="9"/>
        <v>611.44285640734086</v>
      </c>
      <c r="F95" s="4">
        <f t="shared" si="6"/>
        <v>873.55714359265914</v>
      </c>
      <c r="G95" s="78">
        <f t="shared" si="7"/>
        <v>1485</v>
      </c>
      <c r="H95" s="4"/>
      <c r="I95" s="2"/>
      <c r="J95" s="13">
        <f t="shared" si="8"/>
        <v>182559.29977860959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182559.29977860959</v>
      </c>
      <c r="E96" s="4">
        <f t="shared" si="9"/>
        <v>608.53099926203197</v>
      </c>
      <c r="F96" s="4">
        <f t="shared" si="6"/>
        <v>876.46900073796803</v>
      </c>
      <c r="G96" s="78">
        <f t="shared" si="7"/>
        <v>1485</v>
      </c>
      <c r="H96" s="4"/>
      <c r="I96" s="2"/>
      <c r="J96" s="13">
        <f t="shared" si="8"/>
        <v>181682.83077787163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181682.83077787163</v>
      </c>
      <c r="E97" s="4">
        <f t="shared" si="9"/>
        <v>605.6094359262388</v>
      </c>
      <c r="F97" s="4">
        <f t="shared" si="6"/>
        <v>879.3905640737612</v>
      </c>
      <c r="G97" s="78">
        <f t="shared" si="7"/>
        <v>1485</v>
      </c>
      <c r="H97" s="4"/>
      <c r="I97" s="2"/>
      <c r="J97" s="13">
        <f t="shared" si="8"/>
        <v>180803.44021379788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180803.44021379788</v>
      </c>
      <c r="E98" s="4">
        <f t="shared" si="9"/>
        <v>602.67813404599292</v>
      </c>
      <c r="F98" s="4">
        <f t="shared" si="6"/>
        <v>882.32186595400708</v>
      </c>
      <c r="G98" s="78">
        <f t="shared" si="7"/>
        <v>1485</v>
      </c>
      <c r="H98" s="4"/>
      <c r="I98" s="2"/>
      <c r="J98" s="13">
        <f t="shared" si="8"/>
        <v>179921.11834784388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179921.11834784388</v>
      </c>
      <c r="E99" s="4">
        <f t="shared" si="9"/>
        <v>599.73706115947959</v>
      </c>
      <c r="F99" s="4">
        <f t="shared" si="6"/>
        <v>885.26293884052041</v>
      </c>
      <c r="G99" s="78">
        <f t="shared" si="7"/>
        <v>1485</v>
      </c>
      <c r="H99" s="4"/>
      <c r="I99" s="2"/>
      <c r="J99" s="13">
        <f t="shared" si="8"/>
        <v>179035.85540900336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179035.85540900336</v>
      </c>
      <c r="E100" s="4">
        <f t="shared" si="9"/>
        <v>596.78618469667788</v>
      </c>
      <c r="F100" s="4">
        <f t="shared" si="6"/>
        <v>888.21381530332212</v>
      </c>
      <c r="G100" s="78">
        <f t="shared" si="7"/>
        <v>1485</v>
      </c>
      <c r="H100" s="4"/>
      <c r="I100" s="2"/>
      <c r="J100" s="13">
        <f t="shared" si="8"/>
        <v>178147.64159370004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178147.64159370004</v>
      </c>
      <c r="E101" s="4">
        <f t="shared" si="9"/>
        <v>593.8254719790001</v>
      </c>
      <c r="F101" s="4">
        <f t="shared" si="6"/>
        <v>891.1745280209999</v>
      </c>
      <c r="G101" s="78">
        <f t="shared" si="7"/>
        <v>1485</v>
      </c>
      <c r="H101" s="4"/>
      <c r="I101" s="2"/>
      <c r="J101" s="13">
        <f t="shared" si="8"/>
        <v>177256.46706567905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177256.46706567905</v>
      </c>
      <c r="E102" s="4">
        <f t="shared" si="9"/>
        <v>590.85489021893022</v>
      </c>
      <c r="F102" s="4">
        <f t="shared" si="6"/>
        <v>894.14510978106978</v>
      </c>
      <c r="G102" s="78">
        <f t="shared" si="7"/>
        <v>1485</v>
      </c>
      <c r="H102" s="4"/>
      <c r="I102" s="2"/>
      <c r="J102" s="13">
        <f t="shared" si="8"/>
        <v>176362.32195589799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176362.32195589799</v>
      </c>
      <c r="E103" s="4">
        <f t="shared" si="9"/>
        <v>587.87440651966006</v>
      </c>
      <c r="F103" s="4">
        <f t="shared" si="6"/>
        <v>897.12559348033994</v>
      </c>
      <c r="G103" s="78">
        <f t="shared" si="7"/>
        <v>1485</v>
      </c>
      <c r="H103" s="4"/>
      <c r="I103" s="2"/>
      <c r="J103" s="13">
        <f t="shared" si="8"/>
        <v>175465.19636241766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175465.19636241766</v>
      </c>
      <c r="E104" s="4">
        <f t="shared" si="9"/>
        <v>584.88398787472556</v>
      </c>
      <c r="F104" s="4">
        <f t="shared" si="6"/>
        <v>900.11601212527444</v>
      </c>
      <c r="G104" s="78">
        <f t="shared" si="7"/>
        <v>1485</v>
      </c>
      <c r="H104" s="4"/>
      <c r="I104" s="2"/>
      <c r="J104" s="13">
        <f t="shared" si="8"/>
        <v>174565.08035029238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174565.08035029238</v>
      </c>
      <c r="E105" s="4">
        <f t="shared" si="9"/>
        <v>581.88360116764125</v>
      </c>
      <c r="F105" s="4">
        <f t="shared" si="6"/>
        <v>903.11639883235875</v>
      </c>
      <c r="G105" s="78">
        <f t="shared" si="7"/>
        <v>1485</v>
      </c>
      <c r="H105" s="4"/>
      <c r="I105" s="2"/>
      <c r="J105" s="13">
        <f t="shared" si="8"/>
        <v>173661.96395146003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173661.96395146003</v>
      </c>
      <c r="E106" s="4">
        <f t="shared" si="9"/>
        <v>578.87321317153339</v>
      </c>
      <c r="F106" s="4">
        <f t="shared" si="6"/>
        <v>906.12678682846661</v>
      </c>
      <c r="G106" s="78">
        <f t="shared" si="7"/>
        <v>1485</v>
      </c>
      <c r="H106" s="4"/>
      <c r="I106" s="2"/>
      <c r="J106" s="13">
        <f t="shared" si="8"/>
        <v>172755.83716463155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172755.83716463155</v>
      </c>
      <c r="E107" s="4">
        <f t="shared" si="9"/>
        <v>575.85279054877185</v>
      </c>
      <c r="F107" s="4">
        <f t="shared" si="6"/>
        <v>909.14720945122815</v>
      </c>
      <c r="G107" s="78">
        <f t="shared" si="7"/>
        <v>1485</v>
      </c>
      <c r="H107" s="4"/>
      <c r="I107" s="2"/>
      <c r="J107" s="13">
        <f t="shared" si="8"/>
        <v>171846.68995518034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171846.68995518034</v>
      </c>
      <c r="E108" s="4">
        <f t="shared" si="9"/>
        <v>572.8222998506011</v>
      </c>
      <c r="F108" s="4">
        <f t="shared" si="6"/>
        <v>912.1777001493989</v>
      </c>
      <c r="G108" s="78">
        <f t="shared" si="7"/>
        <v>1485</v>
      </c>
      <c r="H108" s="4"/>
      <c r="I108" s="2"/>
      <c r="J108" s="13">
        <f t="shared" si="8"/>
        <v>170934.51225503095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170934.51225503095</v>
      </c>
      <c r="E109" s="4">
        <f t="shared" si="9"/>
        <v>569.78170751676987</v>
      </c>
      <c r="F109" s="4">
        <f t="shared" si="6"/>
        <v>915.21829248323013</v>
      </c>
      <c r="G109" s="78">
        <f t="shared" si="7"/>
        <v>1485</v>
      </c>
      <c r="H109" s="4"/>
      <c r="I109" s="2"/>
      <c r="J109" s="13">
        <f t="shared" si="8"/>
        <v>170019.29396254773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170019.29396254773</v>
      </c>
      <c r="E110" s="4">
        <f t="shared" si="9"/>
        <v>566.73097987515905</v>
      </c>
      <c r="F110" s="4">
        <f t="shared" si="6"/>
        <v>918.26902012484095</v>
      </c>
      <c r="G110" s="78">
        <f t="shared" si="7"/>
        <v>1485</v>
      </c>
      <c r="H110" s="4"/>
      <c r="I110" s="2"/>
      <c r="J110" s="13">
        <f t="shared" si="8"/>
        <v>169101.0249424229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169101.0249424229</v>
      </c>
      <c r="E111" s="4">
        <f t="shared" si="9"/>
        <v>563.67008314140969</v>
      </c>
      <c r="F111" s="4">
        <f t="shared" si="6"/>
        <v>921.32991685859031</v>
      </c>
      <c r="G111" s="78">
        <f t="shared" si="7"/>
        <v>1485</v>
      </c>
      <c r="H111" s="4"/>
      <c r="I111" s="2"/>
      <c r="J111" s="13">
        <f t="shared" si="8"/>
        <v>168179.69502556432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168179.69502556432</v>
      </c>
      <c r="E112" s="4">
        <f t="shared" si="9"/>
        <v>560.59898341854773</v>
      </c>
      <c r="F112" s="4">
        <f t="shared" si="6"/>
        <v>924.40101658145227</v>
      </c>
      <c r="G112" s="78">
        <f t="shared" si="7"/>
        <v>1485</v>
      </c>
      <c r="H112" s="4"/>
      <c r="I112" s="2"/>
      <c r="J112" s="13">
        <f t="shared" si="8"/>
        <v>167255.29400898286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167255.29400898286</v>
      </c>
      <c r="E113" s="4">
        <f t="shared" si="9"/>
        <v>557.51764669660952</v>
      </c>
      <c r="F113" s="4">
        <f t="shared" si="6"/>
        <v>927.48235330339048</v>
      </c>
      <c r="G113" s="78">
        <f t="shared" si="7"/>
        <v>1485</v>
      </c>
      <c r="H113" s="4"/>
      <c r="I113" s="2"/>
      <c r="J113" s="13">
        <f t="shared" si="8"/>
        <v>166327.81165567948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166327.81165567948</v>
      </c>
      <c r="E114" s="4">
        <f t="shared" si="9"/>
        <v>554.42603885226492</v>
      </c>
      <c r="F114" s="4">
        <f t="shared" si="6"/>
        <v>930.57396114773508</v>
      </c>
      <c r="G114" s="78">
        <f t="shared" si="7"/>
        <v>1485</v>
      </c>
      <c r="H114" s="4"/>
      <c r="I114" s="2"/>
      <c r="J114" s="13">
        <f t="shared" si="8"/>
        <v>165397.23769453174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165397.23769453174</v>
      </c>
      <c r="E115" s="4">
        <f t="shared" si="9"/>
        <v>551.32412564843912</v>
      </c>
      <c r="F115" s="4">
        <f t="shared" si="6"/>
        <v>933.67587435156088</v>
      </c>
      <c r="G115" s="78">
        <f t="shared" si="7"/>
        <v>1485</v>
      </c>
      <c r="H115" s="4"/>
      <c r="I115" s="2"/>
      <c r="J115" s="13">
        <f t="shared" si="8"/>
        <v>164463.56182018018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164463.56182018018</v>
      </c>
      <c r="E116" s="4">
        <f t="shared" si="9"/>
        <v>548.211872733934</v>
      </c>
      <c r="F116" s="4">
        <f t="shared" si="6"/>
        <v>936.788127266066</v>
      </c>
      <c r="G116" s="78">
        <f t="shared" si="7"/>
        <v>1485</v>
      </c>
      <c r="H116" s="4"/>
      <c r="I116" s="2"/>
      <c r="J116" s="13">
        <f t="shared" si="8"/>
        <v>163526.77369291411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163526.77369291411</v>
      </c>
      <c r="E117" s="4">
        <f t="shared" si="9"/>
        <v>545.08924564304709</v>
      </c>
      <c r="F117" s="4">
        <f t="shared" si="6"/>
        <v>939.91075435695291</v>
      </c>
      <c r="G117" s="78">
        <f t="shared" si="7"/>
        <v>1485</v>
      </c>
      <c r="H117" s="4"/>
      <c r="I117" s="2"/>
      <c r="J117" s="13">
        <f t="shared" si="8"/>
        <v>162586.86293855717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162586.86293855717</v>
      </c>
      <c r="E118" s="4">
        <f t="shared" si="9"/>
        <v>541.9562097951906</v>
      </c>
      <c r="F118" s="4">
        <f t="shared" si="6"/>
        <v>943.0437902048094</v>
      </c>
      <c r="G118" s="78">
        <f t="shared" si="7"/>
        <v>1485</v>
      </c>
      <c r="H118" s="4"/>
      <c r="I118" s="2"/>
      <c r="J118" s="13">
        <f t="shared" si="8"/>
        <v>161643.81914835237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161643.81914835237</v>
      </c>
      <c r="E119" s="4">
        <f t="shared" si="9"/>
        <v>538.81273049450795</v>
      </c>
      <c r="F119" s="4">
        <f t="shared" si="6"/>
        <v>946.18726950549205</v>
      </c>
      <c r="G119" s="78">
        <f t="shared" si="7"/>
        <v>1485</v>
      </c>
      <c r="H119" s="4"/>
      <c r="I119" s="2"/>
      <c r="J119" s="13">
        <f t="shared" si="8"/>
        <v>160697.63187884688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160697.63187884688</v>
      </c>
      <c r="E120" s="4">
        <f t="shared" si="9"/>
        <v>535.6587729294896</v>
      </c>
      <c r="F120" s="4">
        <f t="shared" si="6"/>
        <v>949.3412270705104</v>
      </c>
      <c r="G120" s="78">
        <f t="shared" si="7"/>
        <v>1485</v>
      </c>
      <c r="H120" s="4"/>
      <c r="I120" s="2"/>
      <c r="J120" s="13">
        <f t="shared" si="8"/>
        <v>159748.29065177636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159748.29065177636</v>
      </c>
      <c r="E121" s="4">
        <f t="shared" si="9"/>
        <v>532.49430217258794</v>
      </c>
      <c r="F121" s="4">
        <f t="shared" si="6"/>
        <v>952.50569782741206</v>
      </c>
      <c r="G121" s="78">
        <f t="shared" si="7"/>
        <v>1485</v>
      </c>
      <c r="H121" s="4"/>
      <c r="I121" s="2"/>
      <c r="J121" s="13">
        <f t="shared" si="8"/>
        <v>158795.78495394895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158795.78495394895</v>
      </c>
      <c r="E122" s="4">
        <f t="shared" si="9"/>
        <v>529.31928317982988</v>
      </c>
      <c r="F122" s="4">
        <f t="shared" si="6"/>
        <v>955.68071682017012</v>
      </c>
      <c r="G122" s="78">
        <f t="shared" si="7"/>
        <v>1485</v>
      </c>
      <c r="H122" s="4"/>
      <c r="I122" s="2"/>
      <c r="J122" s="13">
        <f t="shared" si="8"/>
        <v>157840.10423712878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157840.10423712878</v>
      </c>
      <c r="E123" s="4">
        <f t="shared" si="9"/>
        <v>526.13368079042925</v>
      </c>
      <c r="F123" s="4">
        <f t="shared" si="6"/>
        <v>958.86631920957075</v>
      </c>
      <c r="G123" s="78">
        <f t="shared" si="7"/>
        <v>1485</v>
      </c>
      <c r="H123" s="4"/>
      <c r="I123" s="2"/>
      <c r="J123" s="13">
        <f t="shared" si="8"/>
        <v>156881.23791791921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156881.23791791921</v>
      </c>
      <c r="E124" s="4">
        <f t="shared" si="9"/>
        <v>522.93745972639738</v>
      </c>
      <c r="F124" s="4">
        <f t="shared" si="6"/>
        <v>962.06254027360262</v>
      </c>
      <c r="G124" s="78">
        <f t="shared" si="7"/>
        <v>1485</v>
      </c>
      <c r="H124" s="4"/>
      <c r="I124" s="2"/>
      <c r="J124" s="13">
        <f t="shared" si="8"/>
        <v>155919.17537764562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155919.17537764562</v>
      </c>
      <c r="E125" s="4">
        <f t="shared" si="9"/>
        <v>519.73058459215201</v>
      </c>
      <c r="F125" s="4">
        <f t="shared" si="6"/>
        <v>965.26941540784799</v>
      </c>
      <c r="G125" s="78">
        <f t="shared" si="7"/>
        <v>1485</v>
      </c>
      <c r="H125" s="4"/>
      <c r="I125" s="2"/>
      <c r="J125" s="13">
        <f t="shared" si="8"/>
        <v>154953.90596223777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154953.90596223777</v>
      </c>
      <c r="E126" s="4">
        <f t="shared" si="9"/>
        <v>516.51301987412592</v>
      </c>
      <c r="F126" s="4">
        <f t="shared" si="6"/>
        <v>968.48698012587408</v>
      </c>
      <c r="G126" s="78">
        <f t="shared" si="7"/>
        <v>1485</v>
      </c>
      <c r="H126" s="4"/>
      <c r="I126" s="2"/>
      <c r="J126" s="13">
        <f t="shared" si="8"/>
        <v>153985.41898211191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153985.41898211191</v>
      </c>
      <c r="E127" s="4">
        <f t="shared" si="9"/>
        <v>513.28472994037304</v>
      </c>
      <c r="F127" s="4">
        <f t="shared" si="6"/>
        <v>971.71527005962696</v>
      </c>
      <c r="G127" s="78">
        <f t="shared" si="7"/>
        <v>1485</v>
      </c>
      <c r="H127" s="4"/>
      <c r="I127" s="2"/>
      <c r="J127" s="13">
        <f t="shared" si="8"/>
        <v>153013.70371205229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153013.70371205229</v>
      </c>
      <c r="E128" s="4">
        <f t="shared" si="9"/>
        <v>510.04567904017432</v>
      </c>
      <c r="F128" s="4">
        <f t="shared" si="6"/>
        <v>974.95432095982574</v>
      </c>
      <c r="G128" s="78">
        <f t="shared" si="7"/>
        <v>1485</v>
      </c>
      <c r="H128" s="4"/>
      <c r="I128" s="2"/>
      <c r="J128" s="13">
        <f t="shared" si="8"/>
        <v>152038.74939109245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152038.74939109245</v>
      </c>
      <c r="E129" s="4">
        <f t="shared" si="9"/>
        <v>506.79583130364153</v>
      </c>
      <c r="F129" s="4">
        <f t="shared" si="6"/>
        <v>2726.8041686963584</v>
      </c>
      <c r="G129" s="78">
        <v>3233.6</v>
      </c>
      <c r="H129" s="4"/>
      <c r="I129" s="2"/>
      <c r="J129" s="13">
        <f t="shared" si="8"/>
        <v>149311.94522239608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I5:J5"/>
    <mergeCell ref="G1:H1"/>
    <mergeCell ref="I1:J1"/>
    <mergeCell ref="L1:Q7"/>
    <mergeCell ref="G2:H2"/>
    <mergeCell ref="I2:J2"/>
    <mergeCell ref="G3:H3"/>
    <mergeCell ref="I3:J3"/>
    <mergeCell ref="G4:H4"/>
    <mergeCell ref="I4:J4"/>
    <mergeCell ref="G5:H5"/>
  </mergeCells>
  <pageMargins left="0.33" right="0.38" top="0.33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731B-0BD6-CD4C-9DE4-4247D4B598ED}">
  <sheetPr>
    <tabColor rgb="FF92D050"/>
  </sheetPr>
  <dimension ref="A1:Q297"/>
  <sheetViews>
    <sheetView zoomScaleNormal="100" workbookViewId="0">
      <pane xSplit="3" ySplit="8" topLeftCell="D9" activePane="bottomRight" state="frozen"/>
      <selection pane="topRight" activeCell="E1" sqref="E1"/>
      <selection pane="bottomLeft" activeCell="A6" sqref="A6"/>
      <selection pane="bottomRight" activeCell="G11" sqref="G11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8.83203125" style="6"/>
    <col min="13" max="13" width="8.83203125" style="29"/>
  </cols>
  <sheetData>
    <row r="1" spans="1:17" x14ac:dyDescent="0.2">
      <c r="B1" s="7" t="s">
        <v>18</v>
      </c>
      <c r="D1" s="39" t="s">
        <v>32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60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57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15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0.04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51076.451900615655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0.04</v>
      </c>
      <c r="J9" s="42">
        <v>199000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199000</v>
      </c>
      <c r="E10" s="4">
        <f>+D10*$I$9/12</f>
        <v>663.33333333333337</v>
      </c>
      <c r="F10" s="4">
        <f>G10-E10</f>
        <v>331.66666666666663</v>
      </c>
      <c r="G10" s="78">
        <v>995</v>
      </c>
      <c r="H10" s="4"/>
      <c r="I10" s="2"/>
      <c r="J10" s="13">
        <f>+D10+E10-G10-H10</f>
        <v>198668.33333333334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4" si="0">+J10</f>
        <v>198668.33333333334</v>
      </c>
      <c r="E11" s="4">
        <f>+D11*$I$9/12</f>
        <v>662.22777777777776</v>
      </c>
      <c r="F11" s="4">
        <f t="shared" ref="F11:F74" si="1">G11-E11</f>
        <v>332.77222222222224</v>
      </c>
      <c r="G11" s="78">
        <f t="shared" ref="G11:G74" si="2">+G10</f>
        <v>995</v>
      </c>
      <c r="H11" s="4"/>
      <c r="I11" s="2"/>
      <c r="J11" s="13">
        <f t="shared" ref="J11:J74" si="3">+D11+E11-G11-H11</f>
        <v>198335.56111111111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198335.56111111111</v>
      </c>
      <c r="E12" s="4">
        <f>+D12*$I$9/12</f>
        <v>661.11853703703707</v>
      </c>
      <c r="F12" s="4">
        <f t="shared" si="1"/>
        <v>333.88146296296293</v>
      </c>
      <c r="G12" s="78">
        <f t="shared" si="2"/>
        <v>995</v>
      </c>
      <c r="H12" s="4"/>
      <c r="I12" s="2"/>
      <c r="J12" s="13">
        <f>+D12+E12-G12-H12</f>
        <v>198001.67964814816</v>
      </c>
      <c r="K12" s="12"/>
      <c r="M12" s="30">
        <f>INDEX(B8:M108,MATCH(5,A8:A108,0),MATCH("End Balance",B8:M8,0))</f>
        <v>197330.57419779856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198001.67964814816</v>
      </c>
      <c r="E13" s="4">
        <f t="shared" ref="E13:E76" si="4">+D13*$I$9/12</f>
        <v>660.0055988271605</v>
      </c>
      <c r="F13" s="4">
        <f t="shared" si="1"/>
        <v>334.9944011728395</v>
      </c>
      <c r="G13" s="78">
        <f t="shared" si="2"/>
        <v>995</v>
      </c>
      <c r="H13" s="4"/>
      <c r="I13" s="2"/>
      <c r="J13" s="13">
        <f t="shared" si="3"/>
        <v>197666.68524697531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197666.68524697531</v>
      </c>
      <c r="E14" s="4">
        <f t="shared" si="4"/>
        <v>658.88895082325109</v>
      </c>
      <c r="F14" s="4">
        <f t="shared" si="1"/>
        <v>336.11104917674891</v>
      </c>
      <c r="G14" s="78">
        <f t="shared" si="2"/>
        <v>995</v>
      </c>
      <c r="H14" s="4"/>
      <c r="I14" s="2"/>
      <c r="J14" s="13">
        <f t="shared" si="3"/>
        <v>197330.57419779856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197330.57419779856</v>
      </c>
      <c r="E15" s="4">
        <f t="shared" si="4"/>
        <v>657.76858065932856</v>
      </c>
      <c r="F15" s="4">
        <f t="shared" si="1"/>
        <v>337.23141934067144</v>
      </c>
      <c r="G15" s="78">
        <f t="shared" si="2"/>
        <v>995</v>
      </c>
      <c r="H15" s="4"/>
      <c r="I15" s="2"/>
      <c r="J15" s="13">
        <f t="shared" si="3"/>
        <v>196993.34277845788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196993.34277845788</v>
      </c>
      <c r="E16" s="4">
        <f t="shared" si="4"/>
        <v>656.64447592819295</v>
      </c>
      <c r="F16" s="4">
        <f t="shared" si="1"/>
        <v>338.35552407180705</v>
      </c>
      <c r="G16" s="78">
        <f t="shared" si="2"/>
        <v>995</v>
      </c>
      <c r="H16" s="4"/>
      <c r="I16" s="2"/>
      <c r="J16" s="13">
        <f t="shared" si="3"/>
        <v>196654.98725438607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196654.98725438607</v>
      </c>
      <c r="E17" s="4">
        <f t="shared" si="4"/>
        <v>655.51662418128694</v>
      </c>
      <c r="F17" s="4">
        <f t="shared" si="1"/>
        <v>339.48337581871306</v>
      </c>
      <c r="G17" s="78">
        <f t="shared" si="2"/>
        <v>995</v>
      </c>
      <c r="H17" s="4"/>
      <c r="I17" s="2"/>
      <c r="J17" s="13">
        <f t="shared" si="3"/>
        <v>196315.50387856737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196315.50387856737</v>
      </c>
      <c r="E18" s="4">
        <f t="shared" si="4"/>
        <v>654.3850129285579</v>
      </c>
      <c r="F18" s="4">
        <f t="shared" si="1"/>
        <v>340.6149870714421</v>
      </c>
      <c r="G18" s="78">
        <f t="shared" si="2"/>
        <v>995</v>
      </c>
      <c r="H18" s="4"/>
      <c r="I18" s="2"/>
      <c r="J18" s="13">
        <f t="shared" si="3"/>
        <v>195974.88889149594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195974.88889149594</v>
      </c>
      <c r="E19" s="4">
        <f t="shared" si="4"/>
        <v>653.24962963831979</v>
      </c>
      <c r="F19" s="4">
        <f t="shared" si="1"/>
        <v>341.75037036168021</v>
      </c>
      <c r="G19" s="78">
        <f t="shared" si="2"/>
        <v>995</v>
      </c>
      <c r="H19" s="4"/>
      <c r="I19" s="2"/>
      <c r="J19" s="13">
        <f t="shared" si="3"/>
        <v>195633.13852113427</v>
      </c>
      <c r="K19" s="12"/>
      <c r="M19" s="30"/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195633.13852113427</v>
      </c>
      <c r="E20" s="4">
        <f t="shared" si="4"/>
        <v>652.11046173711418</v>
      </c>
      <c r="F20" s="4">
        <f t="shared" si="1"/>
        <v>342.88953826288582</v>
      </c>
      <c r="G20" s="78">
        <f t="shared" si="2"/>
        <v>995</v>
      </c>
      <c r="H20" s="4"/>
      <c r="I20" s="2"/>
      <c r="J20" s="13">
        <f t="shared" si="3"/>
        <v>195290.24898287139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195290.24898287139</v>
      </c>
      <c r="E21" s="4">
        <f t="shared" si="4"/>
        <v>650.9674966095713</v>
      </c>
      <c r="F21" s="4">
        <f t="shared" si="1"/>
        <v>344.0325033904287</v>
      </c>
      <c r="G21" s="78">
        <f t="shared" si="2"/>
        <v>995</v>
      </c>
      <c r="H21" s="4"/>
      <c r="I21" s="2"/>
      <c r="J21" s="13">
        <f t="shared" si="3"/>
        <v>194946.21647948097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194946.21647948097</v>
      </c>
      <c r="E22" s="4">
        <f t="shared" si="4"/>
        <v>649.82072159826987</v>
      </c>
      <c r="F22" s="4">
        <f t="shared" si="1"/>
        <v>345.17927840173013</v>
      </c>
      <c r="G22" s="78">
        <f t="shared" si="2"/>
        <v>995</v>
      </c>
      <c r="H22" s="4"/>
      <c r="I22" s="2"/>
      <c r="J22" s="13">
        <f t="shared" si="3"/>
        <v>194601.03720107925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194601.03720107925</v>
      </c>
      <c r="E23" s="4">
        <f t="shared" si="4"/>
        <v>648.67012400359749</v>
      </c>
      <c r="F23" s="4">
        <f t="shared" si="1"/>
        <v>346.32987599640251</v>
      </c>
      <c r="G23" s="78">
        <f t="shared" si="2"/>
        <v>995</v>
      </c>
      <c r="H23" s="4"/>
      <c r="I23" s="2"/>
      <c r="J23" s="13">
        <f t="shared" si="3"/>
        <v>194254.70732508285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194254.70732508285</v>
      </c>
      <c r="E24" s="4">
        <f t="shared" si="4"/>
        <v>647.51569108360957</v>
      </c>
      <c r="F24" s="4">
        <f t="shared" si="1"/>
        <v>347.48430891639043</v>
      </c>
      <c r="G24" s="78">
        <f t="shared" si="2"/>
        <v>995</v>
      </c>
      <c r="H24" s="4"/>
      <c r="I24" s="2"/>
      <c r="J24" s="13">
        <f t="shared" si="3"/>
        <v>193907.22301616648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193907.22301616648</v>
      </c>
      <c r="E25" s="4">
        <f t="shared" si="4"/>
        <v>646.3574100538882</v>
      </c>
      <c r="F25" s="4">
        <f t="shared" si="1"/>
        <v>348.6425899461118</v>
      </c>
      <c r="G25" s="78">
        <f t="shared" si="2"/>
        <v>995</v>
      </c>
      <c r="H25" s="4"/>
      <c r="I25" s="2"/>
      <c r="J25" s="13">
        <f t="shared" si="3"/>
        <v>193558.58042622037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193558.58042622037</v>
      </c>
      <c r="E26" s="4">
        <f t="shared" si="4"/>
        <v>645.19526808740125</v>
      </c>
      <c r="F26" s="4">
        <f t="shared" si="1"/>
        <v>349.80473191259875</v>
      </c>
      <c r="G26" s="78">
        <f t="shared" si="2"/>
        <v>995</v>
      </c>
      <c r="H26" s="4"/>
      <c r="I26" s="2"/>
      <c r="J26" s="13">
        <f t="shared" si="3"/>
        <v>193208.77569430778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193208.77569430778</v>
      </c>
      <c r="E27" s="4">
        <f t="shared" si="4"/>
        <v>644.02925231435927</v>
      </c>
      <c r="F27" s="4">
        <f t="shared" si="1"/>
        <v>350.97074768564073</v>
      </c>
      <c r="G27" s="78">
        <f t="shared" si="2"/>
        <v>995</v>
      </c>
      <c r="H27" s="4"/>
      <c r="I27" s="2"/>
      <c r="J27" s="13">
        <f t="shared" si="3"/>
        <v>192857.80494662214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192857.80494662214</v>
      </c>
      <c r="E28" s="4">
        <f t="shared" si="4"/>
        <v>642.8593498220738</v>
      </c>
      <c r="F28" s="4">
        <f t="shared" si="1"/>
        <v>352.1406501779262</v>
      </c>
      <c r="G28" s="78">
        <f t="shared" si="2"/>
        <v>995</v>
      </c>
      <c r="H28" s="4"/>
      <c r="I28" s="2"/>
      <c r="J28" s="13">
        <f t="shared" si="3"/>
        <v>192505.66429644421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192505.66429644421</v>
      </c>
      <c r="E29" s="4">
        <f t="shared" si="4"/>
        <v>641.68554765481406</v>
      </c>
      <c r="F29" s="4">
        <f t="shared" si="1"/>
        <v>353.31445234518594</v>
      </c>
      <c r="G29" s="78">
        <f t="shared" si="2"/>
        <v>995</v>
      </c>
      <c r="H29" s="4"/>
      <c r="I29" s="2"/>
      <c r="J29" s="13">
        <f t="shared" si="3"/>
        <v>192152.34984409902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192152.34984409902</v>
      </c>
      <c r="E30" s="4">
        <f t="shared" si="4"/>
        <v>640.50783281366341</v>
      </c>
      <c r="F30" s="4">
        <f t="shared" si="1"/>
        <v>354.49216718633659</v>
      </c>
      <c r="G30" s="78">
        <f t="shared" si="2"/>
        <v>995</v>
      </c>
      <c r="H30" s="4"/>
      <c r="I30" s="2"/>
      <c r="J30" s="13">
        <f t="shared" si="3"/>
        <v>191797.85767691268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191797.85767691268</v>
      </c>
      <c r="E31" s="4">
        <f t="shared" si="4"/>
        <v>639.32619225637563</v>
      </c>
      <c r="F31" s="4">
        <f t="shared" si="1"/>
        <v>355.67380774362437</v>
      </c>
      <c r="G31" s="78">
        <f t="shared" si="2"/>
        <v>995</v>
      </c>
      <c r="H31" s="4"/>
      <c r="I31" s="2"/>
      <c r="J31" s="13">
        <f t="shared" si="3"/>
        <v>191442.18386916906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191442.18386916906</v>
      </c>
      <c r="E32" s="4">
        <f t="shared" si="4"/>
        <v>638.1406128972302</v>
      </c>
      <c r="F32" s="4">
        <f t="shared" si="1"/>
        <v>356.8593871027698</v>
      </c>
      <c r="G32" s="78">
        <f t="shared" si="2"/>
        <v>995</v>
      </c>
      <c r="H32" s="4"/>
      <c r="I32" s="2"/>
      <c r="J32" s="13">
        <f t="shared" si="3"/>
        <v>191085.32448206629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191085.32448206629</v>
      </c>
      <c r="E33" s="4">
        <f t="shared" si="4"/>
        <v>636.95108160688767</v>
      </c>
      <c r="F33" s="4">
        <f t="shared" si="1"/>
        <v>358.04891839311233</v>
      </c>
      <c r="G33" s="78">
        <f t="shared" si="2"/>
        <v>995</v>
      </c>
      <c r="H33" s="4"/>
      <c r="I33" s="2"/>
      <c r="J33" s="13">
        <f t="shared" si="3"/>
        <v>190727.27556367317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190727.27556367317</v>
      </c>
      <c r="E34" s="4">
        <f t="shared" si="4"/>
        <v>635.75758521224395</v>
      </c>
      <c r="F34" s="4">
        <f t="shared" si="1"/>
        <v>359.24241478775605</v>
      </c>
      <c r="G34" s="78">
        <f t="shared" si="2"/>
        <v>995</v>
      </c>
      <c r="H34" s="4"/>
      <c r="I34" s="2"/>
      <c r="J34" s="13">
        <f t="shared" si="3"/>
        <v>190368.03314888541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190368.03314888541</v>
      </c>
      <c r="E35" s="4">
        <f t="shared" si="4"/>
        <v>634.56011049628466</v>
      </c>
      <c r="F35" s="4">
        <f t="shared" si="1"/>
        <v>360.43988950371534</v>
      </c>
      <c r="G35" s="78">
        <f t="shared" si="2"/>
        <v>995</v>
      </c>
      <c r="H35" s="4"/>
      <c r="I35" s="2"/>
      <c r="J35" s="13">
        <f t="shared" si="3"/>
        <v>190007.59325938171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190007.59325938171</v>
      </c>
      <c r="E36" s="4">
        <f t="shared" si="4"/>
        <v>633.35864419793904</v>
      </c>
      <c r="F36" s="4">
        <f t="shared" si="1"/>
        <v>361.64135580206096</v>
      </c>
      <c r="G36" s="78">
        <f t="shared" si="2"/>
        <v>995</v>
      </c>
      <c r="H36" s="4"/>
      <c r="I36" s="2"/>
      <c r="J36" s="13">
        <f t="shared" si="3"/>
        <v>189645.95190357964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189645.95190357964</v>
      </c>
      <c r="E37" s="4">
        <f t="shared" si="4"/>
        <v>632.15317301193215</v>
      </c>
      <c r="F37" s="4">
        <f t="shared" si="1"/>
        <v>362.84682698806785</v>
      </c>
      <c r="G37" s="78">
        <f t="shared" si="2"/>
        <v>995</v>
      </c>
      <c r="H37" s="4"/>
      <c r="I37" s="2"/>
      <c r="J37" s="13">
        <f t="shared" si="3"/>
        <v>189283.10507659157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189283.10507659157</v>
      </c>
      <c r="E38" s="4">
        <f t="shared" si="4"/>
        <v>630.94368358863858</v>
      </c>
      <c r="F38" s="4">
        <f t="shared" si="1"/>
        <v>364.05631641136142</v>
      </c>
      <c r="G38" s="78">
        <f t="shared" si="2"/>
        <v>995</v>
      </c>
      <c r="H38" s="4"/>
      <c r="I38" s="2"/>
      <c r="J38" s="13">
        <f t="shared" si="3"/>
        <v>188919.04876018022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188919.04876018022</v>
      </c>
      <c r="E39" s="4">
        <f t="shared" si="4"/>
        <v>629.73016253393405</v>
      </c>
      <c r="F39" s="4">
        <f t="shared" si="1"/>
        <v>365.26983746606595</v>
      </c>
      <c r="G39" s="78">
        <f t="shared" si="2"/>
        <v>995</v>
      </c>
      <c r="H39" s="4"/>
      <c r="I39" s="2"/>
      <c r="J39" s="13">
        <f t="shared" si="3"/>
        <v>188553.77892271415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188553.77892271415</v>
      </c>
      <c r="E40" s="4">
        <f t="shared" si="4"/>
        <v>628.51259640904721</v>
      </c>
      <c r="F40" s="4">
        <f t="shared" si="1"/>
        <v>366.48740359095279</v>
      </c>
      <c r="G40" s="78">
        <f t="shared" si="2"/>
        <v>995</v>
      </c>
      <c r="H40" s="4"/>
      <c r="I40" s="2"/>
      <c r="J40" s="13">
        <f t="shared" si="3"/>
        <v>188187.29151912319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188187.29151912319</v>
      </c>
      <c r="E41" s="4">
        <f t="shared" si="4"/>
        <v>627.29097173041066</v>
      </c>
      <c r="F41" s="4">
        <f t="shared" si="1"/>
        <v>367.70902826958934</v>
      </c>
      <c r="G41" s="78">
        <f t="shared" si="2"/>
        <v>995</v>
      </c>
      <c r="H41" s="4"/>
      <c r="I41" s="2"/>
      <c r="J41" s="13">
        <f t="shared" si="3"/>
        <v>187819.58249085359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187819.58249085359</v>
      </c>
      <c r="E42" s="4">
        <f t="shared" si="4"/>
        <v>626.06527496951196</v>
      </c>
      <c r="F42" s="4">
        <f t="shared" si="1"/>
        <v>368.93472503048804</v>
      </c>
      <c r="G42" s="78">
        <f t="shared" si="2"/>
        <v>995</v>
      </c>
      <c r="H42" s="4"/>
      <c r="I42" s="2"/>
      <c r="J42" s="13">
        <f t="shared" si="3"/>
        <v>187450.64776582309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187450.64776582309</v>
      </c>
      <c r="E43" s="4">
        <f t="shared" si="4"/>
        <v>624.83549255274363</v>
      </c>
      <c r="F43" s="4">
        <f t="shared" si="1"/>
        <v>370.16450744725637</v>
      </c>
      <c r="G43" s="78">
        <f t="shared" si="2"/>
        <v>995</v>
      </c>
      <c r="H43" s="4"/>
      <c r="I43" s="2"/>
      <c r="J43" s="13">
        <f t="shared" si="3"/>
        <v>187080.48325837584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187080.48325837584</v>
      </c>
      <c r="E44" s="4">
        <f t="shared" si="4"/>
        <v>623.60161086125288</v>
      </c>
      <c r="F44" s="4">
        <f t="shared" si="1"/>
        <v>371.39838913874712</v>
      </c>
      <c r="G44" s="78">
        <f t="shared" si="2"/>
        <v>995</v>
      </c>
      <c r="H44" s="4"/>
      <c r="I44" s="2"/>
      <c r="J44" s="13">
        <f t="shared" si="3"/>
        <v>186709.08486923709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186709.08486923709</v>
      </c>
      <c r="E45" s="4">
        <f t="shared" si="4"/>
        <v>622.36361623079029</v>
      </c>
      <c r="F45" s="4">
        <f t="shared" si="1"/>
        <v>372.63638376920971</v>
      </c>
      <c r="G45" s="78">
        <f t="shared" si="2"/>
        <v>995</v>
      </c>
      <c r="H45" s="4"/>
      <c r="I45" s="2"/>
      <c r="J45" s="13">
        <f t="shared" si="3"/>
        <v>186336.44848546787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186336.44848546787</v>
      </c>
      <c r="E46" s="4">
        <f t="shared" si="4"/>
        <v>621.12149495155961</v>
      </c>
      <c r="F46" s="4">
        <f t="shared" si="1"/>
        <v>373.87850504844039</v>
      </c>
      <c r="G46" s="78">
        <f t="shared" si="2"/>
        <v>995</v>
      </c>
      <c r="H46" s="4"/>
      <c r="I46" s="2"/>
      <c r="J46" s="13">
        <f t="shared" si="3"/>
        <v>185962.56998041944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185962.56998041944</v>
      </c>
      <c r="E47" s="4">
        <f t="shared" si="4"/>
        <v>619.87523326806479</v>
      </c>
      <c r="F47" s="4">
        <f t="shared" si="1"/>
        <v>375.12476673193521</v>
      </c>
      <c r="G47" s="78">
        <f t="shared" si="2"/>
        <v>995</v>
      </c>
      <c r="H47" s="4"/>
      <c r="I47" s="2"/>
      <c r="J47" s="13">
        <f t="shared" si="3"/>
        <v>185587.44521368752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185587.44521368752</v>
      </c>
      <c r="E48" s="4">
        <f t="shared" si="4"/>
        <v>618.62481737895848</v>
      </c>
      <c r="F48" s="4">
        <f t="shared" si="1"/>
        <v>376.37518262104152</v>
      </c>
      <c r="G48" s="78">
        <f t="shared" si="2"/>
        <v>995</v>
      </c>
      <c r="H48" s="4"/>
      <c r="I48" s="2"/>
      <c r="J48" s="13">
        <f t="shared" si="3"/>
        <v>185211.07003106648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185211.07003106648</v>
      </c>
      <c r="E49" s="4">
        <f t="shared" si="4"/>
        <v>617.37023343688827</v>
      </c>
      <c r="F49" s="4">
        <f t="shared" si="1"/>
        <v>377.62976656311173</v>
      </c>
      <c r="G49" s="78">
        <f t="shared" si="2"/>
        <v>995</v>
      </c>
      <c r="H49" s="4"/>
      <c r="I49" s="2"/>
      <c r="J49" s="13">
        <f t="shared" si="3"/>
        <v>184833.44026450338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184833.44026450338</v>
      </c>
      <c r="E50" s="4">
        <f t="shared" si="4"/>
        <v>616.11146754834465</v>
      </c>
      <c r="F50" s="4">
        <f t="shared" si="1"/>
        <v>378.88853245165535</v>
      </c>
      <c r="G50" s="78">
        <f t="shared" si="2"/>
        <v>995</v>
      </c>
      <c r="H50" s="4"/>
      <c r="I50" s="2"/>
      <c r="J50" s="13">
        <f t="shared" si="3"/>
        <v>184454.55173205174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184454.55173205174</v>
      </c>
      <c r="E51" s="4">
        <f t="shared" si="4"/>
        <v>614.84850577350574</v>
      </c>
      <c r="F51" s="4">
        <f t="shared" si="1"/>
        <v>380.15149422649426</v>
      </c>
      <c r="G51" s="78">
        <f t="shared" si="2"/>
        <v>995</v>
      </c>
      <c r="H51" s="4"/>
      <c r="I51" s="2"/>
      <c r="J51" s="13">
        <f t="shared" si="3"/>
        <v>184074.40023782523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184074.40023782523</v>
      </c>
      <c r="E52" s="4">
        <f t="shared" si="4"/>
        <v>613.58133412608413</v>
      </c>
      <c r="F52" s="4">
        <f t="shared" si="1"/>
        <v>381.41866587391587</v>
      </c>
      <c r="G52" s="78">
        <f t="shared" si="2"/>
        <v>995</v>
      </c>
      <c r="H52" s="4"/>
      <c r="I52" s="2"/>
      <c r="J52" s="13">
        <f t="shared" si="3"/>
        <v>183692.98157195133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183692.98157195133</v>
      </c>
      <c r="E53" s="4">
        <f t="shared" si="4"/>
        <v>612.30993857317105</v>
      </c>
      <c r="F53" s="4">
        <f t="shared" si="1"/>
        <v>382.69006142682895</v>
      </c>
      <c r="G53" s="78">
        <f t="shared" si="2"/>
        <v>995</v>
      </c>
      <c r="H53" s="4"/>
      <c r="I53" s="2"/>
      <c r="J53" s="13">
        <f t="shared" si="3"/>
        <v>183310.29151052449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183310.29151052449</v>
      </c>
      <c r="E54" s="4">
        <f t="shared" si="4"/>
        <v>611.03430503508162</v>
      </c>
      <c r="F54" s="4">
        <f t="shared" si="1"/>
        <v>383.96569496491838</v>
      </c>
      <c r="G54" s="78">
        <f t="shared" si="2"/>
        <v>995</v>
      </c>
      <c r="H54" s="4"/>
      <c r="I54" s="2"/>
      <c r="J54" s="13">
        <f t="shared" si="3"/>
        <v>182926.32581555957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182926.32581555957</v>
      </c>
      <c r="E55" s="4">
        <f t="shared" si="4"/>
        <v>609.7544193851985</v>
      </c>
      <c r="F55" s="4">
        <f t="shared" si="1"/>
        <v>385.2455806148015</v>
      </c>
      <c r="G55" s="78">
        <f t="shared" si="2"/>
        <v>995</v>
      </c>
      <c r="H55" s="4"/>
      <c r="I55" s="2"/>
      <c r="J55" s="13">
        <f t="shared" si="3"/>
        <v>182541.08023494476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182541.08023494476</v>
      </c>
      <c r="E56" s="4">
        <f t="shared" si="4"/>
        <v>608.47026744981588</v>
      </c>
      <c r="F56" s="4">
        <f t="shared" si="1"/>
        <v>386.52973255018412</v>
      </c>
      <c r="G56" s="78">
        <f t="shared" si="2"/>
        <v>995</v>
      </c>
      <c r="H56" s="4"/>
      <c r="I56" s="2"/>
      <c r="J56" s="13">
        <f t="shared" si="3"/>
        <v>182154.55050239459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182154.55050239459</v>
      </c>
      <c r="E57" s="4">
        <f t="shared" si="4"/>
        <v>607.18183500798193</v>
      </c>
      <c r="F57" s="4">
        <f t="shared" si="1"/>
        <v>387.81816499201807</v>
      </c>
      <c r="G57" s="78">
        <f t="shared" si="2"/>
        <v>995</v>
      </c>
      <c r="H57" s="4"/>
      <c r="I57" s="2"/>
      <c r="J57" s="13">
        <f t="shared" si="3"/>
        <v>181766.73233740256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181766.73233740256</v>
      </c>
      <c r="E58" s="4">
        <f t="shared" si="4"/>
        <v>605.88910779134187</v>
      </c>
      <c r="F58" s="4">
        <f t="shared" si="1"/>
        <v>389.11089220865813</v>
      </c>
      <c r="G58" s="78">
        <f t="shared" si="2"/>
        <v>995</v>
      </c>
      <c r="H58" s="4"/>
      <c r="I58" s="2"/>
      <c r="J58" s="13">
        <f t="shared" si="3"/>
        <v>181377.62144519389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181377.62144519389</v>
      </c>
      <c r="E59" s="4">
        <f t="shared" si="4"/>
        <v>604.59207148397957</v>
      </c>
      <c r="F59" s="4">
        <f t="shared" si="1"/>
        <v>390.40792851602043</v>
      </c>
      <c r="G59" s="78">
        <f t="shared" si="2"/>
        <v>995</v>
      </c>
      <c r="H59" s="4"/>
      <c r="I59" s="2"/>
      <c r="J59" s="13">
        <f t="shared" si="3"/>
        <v>180987.21351667788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180987.21351667788</v>
      </c>
      <c r="E60" s="4">
        <f t="shared" si="4"/>
        <v>603.29071172225963</v>
      </c>
      <c r="F60" s="4">
        <f t="shared" si="1"/>
        <v>391.70928827774037</v>
      </c>
      <c r="G60" s="78">
        <f t="shared" si="2"/>
        <v>995</v>
      </c>
      <c r="H60" s="4"/>
      <c r="I60" s="2"/>
      <c r="J60" s="13">
        <f t="shared" si="3"/>
        <v>180595.50422840012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180595.50422840012</v>
      </c>
      <c r="E61" s="4">
        <f t="shared" si="4"/>
        <v>601.98501409466712</v>
      </c>
      <c r="F61" s="4">
        <f t="shared" si="1"/>
        <v>393.01498590533288</v>
      </c>
      <c r="G61" s="78">
        <f t="shared" si="2"/>
        <v>995</v>
      </c>
      <c r="H61" s="4"/>
      <c r="I61" s="2"/>
      <c r="J61" s="13">
        <f t="shared" si="3"/>
        <v>180202.4892424948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180202.4892424948</v>
      </c>
      <c r="E62" s="4">
        <f t="shared" si="4"/>
        <v>600.67496414164941</v>
      </c>
      <c r="F62" s="4">
        <f t="shared" si="1"/>
        <v>394.32503585835059</v>
      </c>
      <c r="G62" s="78">
        <f t="shared" si="2"/>
        <v>995</v>
      </c>
      <c r="H62" s="4"/>
      <c r="I62" s="2"/>
      <c r="J62" s="13">
        <f t="shared" si="3"/>
        <v>179808.16420663646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179808.16420663646</v>
      </c>
      <c r="E63" s="4">
        <f t="shared" si="4"/>
        <v>599.36054735545486</v>
      </c>
      <c r="F63" s="4">
        <f t="shared" si="1"/>
        <v>395.63945264454514</v>
      </c>
      <c r="G63" s="78">
        <f t="shared" si="2"/>
        <v>995</v>
      </c>
      <c r="H63" s="4"/>
      <c r="I63" s="2"/>
      <c r="J63" s="13">
        <f t="shared" si="3"/>
        <v>179412.52475399192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179412.52475399192</v>
      </c>
      <c r="E64" s="4">
        <f t="shared" si="4"/>
        <v>598.04174917997307</v>
      </c>
      <c r="F64" s="4">
        <f t="shared" si="1"/>
        <v>396.95825082002693</v>
      </c>
      <c r="G64" s="78">
        <f t="shared" si="2"/>
        <v>995</v>
      </c>
      <c r="H64" s="4"/>
      <c r="I64" s="2"/>
      <c r="J64" s="13">
        <f t="shared" si="3"/>
        <v>179015.5665031719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179015.5665031719</v>
      </c>
      <c r="E65" s="4">
        <f t="shared" si="4"/>
        <v>596.71855501057303</v>
      </c>
      <c r="F65" s="4">
        <f t="shared" si="1"/>
        <v>398.28144498942697</v>
      </c>
      <c r="G65" s="78">
        <f t="shared" si="2"/>
        <v>995</v>
      </c>
      <c r="H65" s="4"/>
      <c r="I65" s="2"/>
      <c r="J65" s="13">
        <f t="shared" si="3"/>
        <v>178617.28505818246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178617.28505818246</v>
      </c>
      <c r="E66" s="4">
        <f t="shared" si="4"/>
        <v>595.39095019394153</v>
      </c>
      <c r="F66" s="4">
        <f t="shared" si="1"/>
        <v>399.60904980605847</v>
      </c>
      <c r="G66" s="78">
        <f t="shared" si="2"/>
        <v>995</v>
      </c>
      <c r="H66" s="4"/>
      <c r="I66" s="2"/>
      <c r="J66" s="13">
        <f t="shared" si="3"/>
        <v>178217.67600837641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178217.67600837641</v>
      </c>
      <c r="E67" s="4">
        <f t="shared" si="4"/>
        <v>594.05892002792132</v>
      </c>
      <c r="F67" s="4">
        <f t="shared" si="1"/>
        <v>400.94107997207868</v>
      </c>
      <c r="G67" s="78">
        <f t="shared" si="2"/>
        <v>995</v>
      </c>
      <c r="H67" s="4"/>
      <c r="I67" s="2"/>
      <c r="J67" s="13">
        <f t="shared" si="3"/>
        <v>177816.73492840433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177816.73492840433</v>
      </c>
      <c r="E68" s="4">
        <f t="shared" si="4"/>
        <v>592.72244976134778</v>
      </c>
      <c r="F68" s="4">
        <f t="shared" si="1"/>
        <v>402.27755023865222</v>
      </c>
      <c r="G68" s="78">
        <f t="shared" si="2"/>
        <v>995</v>
      </c>
      <c r="H68" s="4"/>
      <c r="I68" s="2"/>
      <c r="J68" s="13">
        <f t="shared" si="3"/>
        <v>177414.45737816568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177414.45737816568</v>
      </c>
      <c r="E69" s="4">
        <f t="shared" si="4"/>
        <v>591.38152459388562</v>
      </c>
      <c r="F69" s="4">
        <f t="shared" si="1"/>
        <v>403.61847540611438</v>
      </c>
      <c r="G69" s="78">
        <f t="shared" si="2"/>
        <v>995</v>
      </c>
      <c r="H69" s="4"/>
      <c r="I69" s="2"/>
      <c r="J69" s="13">
        <f t="shared" si="3"/>
        <v>177010.83890275957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177010.83890275957</v>
      </c>
      <c r="E70" s="4">
        <f t="shared" si="4"/>
        <v>590.03612967586525</v>
      </c>
      <c r="F70" s="4">
        <f t="shared" si="1"/>
        <v>404.96387032413475</v>
      </c>
      <c r="G70" s="78">
        <f t="shared" si="2"/>
        <v>995</v>
      </c>
      <c r="H70" s="4"/>
      <c r="I70" s="2"/>
      <c r="J70" s="13">
        <f t="shared" si="3"/>
        <v>176605.87503243543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176605.87503243543</v>
      </c>
      <c r="E71" s="4">
        <f t="shared" si="4"/>
        <v>588.68625010811809</v>
      </c>
      <c r="F71" s="4">
        <f t="shared" si="1"/>
        <v>406.31374989188191</v>
      </c>
      <c r="G71" s="78">
        <f t="shared" si="2"/>
        <v>995</v>
      </c>
      <c r="H71" s="4"/>
      <c r="I71" s="2"/>
      <c r="J71" s="13">
        <f t="shared" si="3"/>
        <v>176199.56128254355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176199.56128254355</v>
      </c>
      <c r="E72" s="4">
        <f t="shared" si="4"/>
        <v>587.33187094181187</v>
      </c>
      <c r="F72" s="4">
        <f t="shared" si="1"/>
        <v>407.66812905818813</v>
      </c>
      <c r="G72" s="78">
        <f t="shared" si="2"/>
        <v>995</v>
      </c>
      <c r="H72" s="4"/>
      <c r="I72" s="2"/>
      <c r="J72" s="13">
        <f t="shared" si="3"/>
        <v>175791.89315348538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175791.89315348538</v>
      </c>
      <c r="E73" s="4">
        <f t="shared" si="4"/>
        <v>585.97297717828462</v>
      </c>
      <c r="F73" s="4">
        <f t="shared" si="1"/>
        <v>409.02702282171538</v>
      </c>
      <c r="G73" s="78">
        <f t="shared" si="2"/>
        <v>995</v>
      </c>
      <c r="H73" s="4"/>
      <c r="I73" s="2"/>
      <c r="J73" s="13">
        <f t="shared" si="3"/>
        <v>175382.86613066366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si="0"/>
        <v>175382.86613066366</v>
      </c>
      <c r="E74" s="4">
        <f t="shared" si="4"/>
        <v>584.60955376887887</v>
      </c>
      <c r="F74" s="4">
        <f t="shared" si="1"/>
        <v>410.39044623112113</v>
      </c>
      <c r="G74" s="78">
        <f t="shared" si="2"/>
        <v>995</v>
      </c>
      <c r="H74" s="4"/>
      <c r="I74" s="2"/>
      <c r="J74" s="13">
        <f t="shared" si="3"/>
        <v>174972.47568443255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ref="D75:D129" si="5">+J74</f>
        <v>174972.47568443255</v>
      </c>
      <c r="E75" s="4">
        <f t="shared" si="4"/>
        <v>583.24158561477509</v>
      </c>
      <c r="F75" s="4">
        <f t="shared" ref="F75:F129" si="6">G75-E75</f>
        <v>411.75841438522491</v>
      </c>
      <c r="G75" s="78">
        <f t="shared" ref="G75:G128" si="7">+G74</f>
        <v>995</v>
      </c>
      <c r="H75" s="4"/>
      <c r="I75" s="2"/>
      <c r="J75" s="13">
        <f t="shared" ref="J75:J129" si="8">+D75+E75-G75-H75</f>
        <v>174560.71727004732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174560.71727004732</v>
      </c>
      <c r="E76" s="4">
        <f t="shared" si="4"/>
        <v>581.86905756682438</v>
      </c>
      <c r="F76" s="4">
        <f t="shared" si="6"/>
        <v>413.13094243317562</v>
      </c>
      <c r="G76" s="78">
        <f t="shared" si="7"/>
        <v>995</v>
      </c>
      <c r="H76" s="4"/>
      <c r="I76" s="2"/>
      <c r="J76" s="13">
        <f t="shared" si="8"/>
        <v>174147.58632761415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174147.58632761415</v>
      </c>
      <c r="E77" s="4">
        <f t="shared" ref="E77:E129" si="9">+D77*$I$9/12</f>
        <v>580.49195442538053</v>
      </c>
      <c r="F77" s="4">
        <f t="shared" si="6"/>
        <v>414.50804557461947</v>
      </c>
      <c r="G77" s="78">
        <f t="shared" si="7"/>
        <v>995</v>
      </c>
      <c r="H77" s="4"/>
      <c r="I77" s="2"/>
      <c r="J77" s="13">
        <f>+D77+E77-G77-H77</f>
        <v>173733.07828203953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173733.07828203953</v>
      </c>
      <c r="E78" s="4">
        <f t="shared" si="9"/>
        <v>579.11026094013175</v>
      </c>
      <c r="F78" s="4">
        <f t="shared" si="6"/>
        <v>415.88973905986825</v>
      </c>
      <c r="G78" s="78">
        <f t="shared" si="7"/>
        <v>995</v>
      </c>
      <c r="H78" s="4"/>
      <c r="I78" s="2"/>
      <c r="J78" s="13">
        <f t="shared" si="8"/>
        <v>173317.18854297965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173317.18854297965</v>
      </c>
      <c r="E79" s="4">
        <f t="shared" si="9"/>
        <v>577.72396180993212</v>
      </c>
      <c r="F79" s="4">
        <f t="shared" si="6"/>
        <v>417.27603819006788</v>
      </c>
      <c r="G79" s="78">
        <f t="shared" si="7"/>
        <v>995</v>
      </c>
      <c r="H79" s="4"/>
      <c r="I79" s="2"/>
      <c r="J79" s="13">
        <f t="shared" si="8"/>
        <v>172899.91250478959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172899.91250478959</v>
      </c>
      <c r="E80" s="4">
        <f t="shared" si="9"/>
        <v>576.33304168263203</v>
      </c>
      <c r="F80" s="4">
        <f t="shared" si="6"/>
        <v>418.66695831736797</v>
      </c>
      <c r="G80" s="78">
        <f t="shared" si="7"/>
        <v>995</v>
      </c>
      <c r="H80" s="4"/>
      <c r="I80" s="2"/>
      <c r="J80" s="13">
        <f t="shared" si="8"/>
        <v>172481.24554647223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172481.24554647223</v>
      </c>
      <c r="E81" s="4">
        <f t="shared" si="9"/>
        <v>574.93748515490745</v>
      </c>
      <c r="F81" s="4">
        <f t="shared" si="6"/>
        <v>420.06251484509255</v>
      </c>
      <c r="G81" s="78">
        <f t="shared" si="7"/>
        <v>995</v>
      </c>
      <c r="H81" s="4"/>
      <c r="I81" s="2"/>
      <c r="J81" s="13">
        <f t="shared" si="8"/>
        <v>172061.18303162715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172061.18303162715</v>
      </c>
      <c r="E82" s="4">
        <f t="shared" si="9"/>
        <v>573.53727677209054</v>
      </c>
      <c r="F82" s="4">
        <f t="shared" si="6"/>
        <v>421.46272322790946</v>
      </c>
      <c r="G82" s="78">
        <f t="shared" si="7"/>
        <v>995</v>
      </c>
      <c r="H82" s="4"/>
      <c r="I82" s="2"/>
      <c r="J82" s="13">
        <f t="shared" si="8"/>
        <v>171639.72030839924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171639.72030839924</v>
      </c>
      <c r="E83" s="4">
        <f t="shared" si="9"/>
        <v>572.13240102799739</v>
      </c>
      <c r="F83" s="4">
        <f t="shared" si="6"/>
        <v>422.86759897200261</v>
      </c>
      <c r="G83" s="78">
        <f t="shared" si="7"/>
        <v>995</v>
      </c>
      <c r="H83" s="4"/>
      <c r="I83" s="2"/>
      <c r="J83" s="13">
        <f t="shared" si="8"/>
        <v>171216.85270942724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171216.85270942724</v>
      </c>
      <c r="E84" s="4">
        <f t="shared" si="9"/>
        <v>570.72284236475753</v>
      </c>
      <c r="F84" s="4">
        <f t="shared" si="6"/>
        <v>424.27715763524247</v>
      </c>
      <c r="G84" s="78">
        <f t="shared" si="7"/>
        <v>995</v>
      </c>
      <c r="H84" s="4"/>
      <c r="I84" s="2"/>
      <c r="J84" s="13">
        <f t="shared" si="8"/>
        <v>170792.57555179199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170792.57555179199</v>
      </c>
      <c r="E85" s="4">
        <f t="shared" si="9"/>
        <v>569.30858517263994</v>
      </c>
      <c r="F85" s="4">
        <f t="shared" si="6"/>
        <v>425.69141482736006</v>
      </c>
      <c r="G85" s="78">
        <f t="shared" si="7"/>
        <v>995</v>
      </c>
      <c r="H85" s="4"/>
      <c r="I85" s="2"/>
      <c r="J85" s="13">
        <f t="shared" si="8"/>
        <v>170366.88413696463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170366.88413696463</v>
      </c>
      <c r="E86" s="4">
        <f t="shared" si="9"/>
        <v>567.88961378988211</v>
      </c>
      <c r="F86" s="4">
        <f t="shared" si="6"/>
        <v>427.11038621011789</v>
      </c>
      <c r="G86" s="78">
        <f t="shared" si="7"/>
        <v>995</v>
      </c>
      <c r="H86" s="4"/>
      <c r="I86" s="2"/>
      <c r="J86" s="13">
        <f t="shared" si="8"/>
        <v>169939.77375075451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169939.77375075451</v>
      </c>
      <c r="E87" s="4">
        <f t="shared" si="9"/>
        <v>566.46591250251504</v>
      </c>
      <c r="F87" s="4">
        <f t="shared" si="6"/>
        <v>428.53408749748496</v>
      </c>
      <c r="G87" s="78">
        <f t="shared" si="7"/>
        <v>995</v>
      </c>
      <c r="H87" s="4"/>
      <c r="I87" s="2"/>
      <c r="J87" s="13">
        <f t="shared" si="8"/>
        <v>169511.23966325703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169511.23966325703</v>
      </c>
      <c r="E88" s="4">
        <f t="shared" si="9"/>
        <v>565.03746554419013</v>
      </c>
      <c r="F88" s="4">
        <f t="shared" si="6"/>
        <v>429.96253445580987</v>
      </c>
      <c r="G88" s="78">
        <f t="shared" si="7"/>
        <v>995</v>
      </c>
      <c r="H88" s="4"/>
      <c r="I88" s="2"/>
      <c r="J88" s="13">
        <f t="shared" si="8"/>
        <v>169081.27712880122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169081.27712880122</v>
      </c>
      <c r="E89" s="4">
        <f t="shared" si="9"/>
        <v>563.60425709600406</v>
      </c>
      <c r="F89" s="4">
        <f t="shared" si="6"/>
        <v>431.39574290399594</v>
      </c>
      <c r="G89" s="78">
        <f t="shared" si="7"/>
        <v>995</v>
      </c>
      <c r="H89" s="4"/>
      <c r="I89" s="2"/>
      <c r="J89" s="13">
        <f t="shared" si="8"/>
        <v>168649.88138589723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168649.88138589723</v>
      </c>
      <c r="E90" s="4">
        <f t="shared" si="9"/>
        <v>562.1662712863241</v>
      </c>
      <c r="F90" s="4">
        <f t="shared" si="6"/>
        <v>432.8337287136759</v>
      </c>
      <c r="G90" s="78">
        <f t="shared" si="7"/>
        <v>995</v>
      </c>
      <c r="H90" s="4"/>
      <c r="I90" s="2"/>
      <c r="J90" s="13">
        <f t="shared" si="8"/>
        <v>168217.04765718355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168217.04765718355</v>
      </c>
      <c r="E91" s="4">
        <f t="shared" si="9"/>
        <v>560.72349219061186</v>
      </c>
      <c r="F91" s="4">
        <f t="shared" si="6"/>
        <v>434.27650780938814</v>
      </c>
      <c r="G91" s="78">
        <f t="shared" si="7"/>
        <v>995</v>
      </c>
      <c r="H91" s="4"/>
      <c r="I91" s="2"/>
      <c r="J91" s="13">
        <f t="shared" si="8"/>
        <v>167782.77114937417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167782.77114937417</v>
      </c>
      <c r="E92" s="4">
        <f t="shared" si="9"/>
        <v>559.27590383124721</v>
      </c>
      <c r="F92" s="4">
        <f t="shared" si="6"/>
        <v>435.72409616875279</v>
      </c>
      <c r="G92" s="78">
        <f t="shared" si="7"/>
        <v>995</v>
      </c>
      <c r="H92" s="4"/>
      <c r="I92" s="2"/>
      <c r="J92" s="13">
        <f t="shared" si="8"/>
        <v>167347.0470532054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167347.0470532054</v>
      </c>
      <c r="E93" s="4">
        <f t="shared" si="9"/>
        <v>557.82349017735135</v>
      </c>
      <c r="F93" s="4">
        <f t="shared" si="6"/>
        <v>437.17650982264865</v>
      </c>
      <c r="G93" s="78">
        <f t="shared" si="7"/>
        <v>995</v>
      </c>
      <c r="H93" s="4"/>
      <c r="I93" s="2"/>
      <c r="J93" s="13">
        <f t="shared" si="8"/>
        <v>166909.87054338274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166909.87054338274</v>
      </c>
      <c r="E94" s="4">
        <f t="shared" si="9"/>
        <v>556.36623514460916</v>
      </c>
      <c r="F94" s="4">
        <f t="shared" si="6"/>
        <v>438.63376485539084</v>
      </c>
      <c r="G94" s="78">
        <f t="shared" si="7"/>
        <v>995</v>
      </c>
      <c r="H94" s="4"/>
      <c r="I94" s="2"/>
      <c r="J94" s="13">
        <f t="shared" si="8"/>
        <v>166471.23677852735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166471.23677852735</v>
      </c>
      <c r="E95" s="4">
        <f t="shared" si="9"/>
        <v>554.90412259509117</v>
      </c>
      <c r="F95" s="4">
        <f t="shared" si="6"/>
        <v>440.09587740490883</v>
      </c>
      <c r="G95" s="78">
        <f t="shared" si="7"/>
        <v>995</v>
      </c>
      <c r="H95" s="4"/>
      <c r="I95" s="2"/>
      <c r="J95" s="13">
        <f t="shared" si="8"/>
        <v>166031.14090112245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166031.14090112245</v>
      </c>
      <c r="E96" s="4">
        <f t="shared" si="9"/>
        <v>553.43713633707478</v>
      </c>
      <c r="F96" s="4">
        <f t="shared" si="6"/>
        <v>441.56286366292522</v>
      </c>
      <c r="G96" s="78">
        <f t="shared" si="7"/>
        <v>995</v>
      </c>
      <c r="H96" s="4"/>
      <c r="I96" s="2"/>
      <c r="J96" s="13">
        <f t="shared" si="8"/>
        <v>165589.57803745952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165589.57803745952</v>
      </c>
      <c r="E97" s="4">
        <f t="shared" si="9"/>
        <v>551.96526012486504</v>
      </c>
      <c r="F97" s="4">
        <f t="shared" si="6"/>
        <v>443.03473987513496</v>
      </c>
      <c r="G97" s="78">
        <f t="shared" si="7"/>
        <v>995</v>
      </c>
      <c r="H97" s="4"/>
      <c r="I97" s="2"/>
      <c r="J97" s="13">
        <f t="shared" si="8"/>
        <v>165146.54329758437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165146.54329758437</v>
      </c>
      <c r="E98" s="4">
        <f t="shared" si="9"/>
        <v>550.48847765861456</v>
      </c>
      <c r="F98" s="4">
        <f t="shared" si="6"/>
        <v>444.51152234138544</v>
      </c>
      <c r="G98" s="78">
        <f t="shared" si="7"/>
        <v>995</v>
      </c>
      <c r="H98" s="4"/>
      <c r="I98" s="2"/>
      <c r="J98" s="13">
        <f t="shared" si="8"/>
        <v>164702.031775243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164702.031775243</v>
      </c>
      <c r="E99" s="4">
        <f t="shared" si="9"/>
        <v>549.00677258414328</v>
      </c>
      <c r="F99" s="4">
        <f t="shared" si="6"/>
        <v>445.99322741585672</v>
      </c>
      <c r="G99" s="78">
        <f t="shared" si="7"/>
        <v>995</v>
      </c>
      <c r="H99" s="4"/>
      <c r="I99" s="2"/>
      <c r="J99" s="13">
        <f t="shared" si="8"/>
        <v>164256.03854782713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164256.03854782713</v>
      </c>
      <c r="E100" s="4">
        <f t="shared" si="9"/>
        <v>547.52012849275718</v>
      </c>
      <c r="F100" s="4">
        <f t="shared" si="6"/>
        <v>447.47987150724282</v>
      </c>
      <c r="G100" s="78">
        <f t="shared" si="7"/>
        <v>995</v>
      </c>
      <c r="H100" s="4"/>
      <c r="I100" s="2"/>
      <c r="J100" s="13">
        <f t="shared" si="8"/>
        <v>163808.5586763199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163808.5586763199</v>
      </c>
      <c r="E101" s="4">
        <f t="shared" si="9"/>
        <v>546.02852892106637</v>
      </c>
      <c r="F101" s="4">
        <f t="shared" si="6"/>
        <v>448.97147107893363</v>
      </c>
      <c r="G101" s="78">
        <f t="shared" si="7"/>
        <v>995</v>
      </c>
      <c r="H101" s="4"/>
      <c r="I101" s="2"/>
      <c r="J101" s="13">
        <f t="shared" si="8"/>
        <v>163359.58720524097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163359.58720524097</v>
      </c>
      <c r="E102" s="4">
        <f t="shared" si="9"/>
        <v>544.53195735080328</v>
      </c>
      <c r="F102" s="4">
        <f t="shared" si="6"/>
        <v>450.46804264919672</v>
      </c>
      <c r="G102" s="78">
        <f t="shared" si="7"/>
        <v>995</v>
      </c>
      <c r="H102" s="4"/>
      <c r="I102" s="2"/>
      <c r="J102" s="13">
        <f t="shared" si="8"/>
        <v>162909.11916259179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162909.11916259179</v>
      </c>
      <c r="E103" s="4">
        <f t="shared" si="9"/>
        <v>543.03039720863933</v>
      </c>
      <c r="F103" s="4">
        <f t="shared" si="6"/>
        <v>451.96960279136067</v>
      </c>
      <c r="G103" s="78">
        <f t="shared" si="7"/>
        <v>995</v>
      </c>
      <c r="H103" s="4"/>
      <c r="I103" s="2"/>
      <c r="J103" s="13">
        <f t="shared" si="8"/>
        <v>162457.14955980043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162457.14955980043</v>
      </c>
      <c r="E104" s="4">
        <f t="shared" si="9"/>
        <v>541.52383186600139</v>
      </c>
      <c r="F104" s="4">
        <f t="shared" si="6"/>
        <v>453.47616813399861</v>
      </c>
      <c r="G104" s="78">
        <f t="shared" si="7"/>
        <v>995</v>
      </c>
      <c r="H104" s="4"/>
      <c r="I104" s="2"/>
      <c r="J104" s="13">
        <f t="shared" si="8"/>
        <v>162003.67339166644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162003.67339166644</v>
      </c>
      <c r="E105" s="4">
        <f t="shared" si="9"/>
        <v>540.01224463888809</v>
      </c>
      <c r="F105" s="4">
        <f t="shared" si="6"/>
        <v>454.98775536111191</v>
      </c>
      <c r="G105" s="78">
        <f t="shared" si="7"/>
        <v>995</v>
      </c>
      <c r="H105" s="4"/>
      <c r="I105" s="2"/>
      <c r="J105" s="13">
        <f t="shared" si="8"/>
        <v>161548.68563630534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161548.68563630534</v>
      </c>
      <c r="E106" s="4">
        <f t="shared" si="9"/>
        <v>538.49561878768452</v>
      </c>
      <c r="F106" s="4">
        <f t="shared" si="6"/>
        <v>456.50438121231548</v>
      </c>
      <c r="G106" s="78">
        <f t="shared" si="7"/>
        <v>995</v>
      </c>
      <c r="H106" s="4"/>
      <c r="I106" s="2"/>
      <c r="J106" s="13">
        <f t="shared" si="8"/>
        <v>161092.18125509302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161092.18125509302</v>
      </c>
      <c r="E107" s="4">
        <f t="shared" si="9"/>
        <v>536.97393751697678</v>
      </c>
      <c r="F107" s="4">
        <f t="shared" si="6"/>
        <v>458.02606248302322</v>
      </c>
      <c r="G107" s="78">
        <f t="shared" si="7"/>
        <v>995</v>
      </c>
      <c r="H107" s="4"/>
      <c r="I107" s="2"/>
      <c r="J107" s="13">
        <f t="shared" si="8"/>
        <v>160634.15519260999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160634.15519260999</v>
      </c>
      <c r="E108" s="4">
        <f t="shared" si="9"/>
        <v>535.44718397536667</v>
      </c>
      <c r="F108" s="4">
        <f t="shared" si="6"/>
        <v>459.55281602463333</v>
      </c>
      <c r="G108" s="78">
        <f t="shared" si="7"/>
        <v>995</v>
      </c>
      <c r="H108" s="4"/>
      <c r="I108" s="2"/>
      <c r="J108" s="13">
        <f t="shared" si="8"/>
        <v>160174.60237658536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160174.60237658536</v>
      </c>
      <c r="E109" s="4">
        <f t="shared" si="9"/>
        <v>533.91534125528449</v>
      </c>
      <c r="F109" s="4">
        <f t="shared" si="6"/>
        <v>461.08465874471551</v>
      </c>
      <c r="G109" s="78">
        <f t="shared" si="7"/>
        <v>995</v>
      </c>
      <c r="H109" s="4"/>
      <c r="I109" s="2"/>
      <c r="J109" s="13">
        <f t="shared" si="8"/>
        <v>159713.51771784064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159713.51771784064</v>
      </c>
      <c r="E110" s="4">
        <f t="shared" si="9"/>
        <v>532.3783923928022</v>
      </c>
      <c r="F110" s="4">
        <f t="shared" si="6"/>
        <v>462.6216076071978</v>
      </c>
      <c r="G110" s="78">
        <f t="shared" si="7"/>
        <v>995</v>
      </c>
      <c r="H110" s="4"/>
      <c r="I110" s="2"/>
      <c r="J110" s="13">
        <f t="shared" si="8"/>
        <v>159250.89611023344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159250.89611023344</v>
      </c>
      <c r="E111" s="4">
        <f t="shared" si="9"/>
        <v>530.83632036744484</v>
      </c>
      <c r="F111" s="4">
        <f t="shared" si="6"/>
        <v>464.16367963255516</v>
      </c>
      <c r="G111" s="78">
        <f t="shared" si="7"/>
        <v>995</v>
      </c>
      <c r="H111" s="4"/>
      <c r="I111" s="2"/>
      <c r="J111" s="13">
        <f t="shared" si="8"/>
        <v>158786.73243060088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158786.73243060088</v>
      </c>
      <c r="E112" s="4">
        <f t="shared" si="9"/>
        <v>529.28910810200296</v>
      </c>
      <c r="F112" s="4">
        <f t="shared" si="6"/>
        <v>465.71089189799704</v>
      </c>
      <c r="G112" s="78">
        <f t="shared" si="7"/>
        <v>995</v>
      </c>
      <c r="H112" s="4"/>
      <c r="I112" s="2"/>
      <c r="J112" s="13">
        <f t="shared" si="8"/>
        <v>158321.02153870289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158321.02153870289</v>
      </c>
      <c r="E113" s="4">
        <f t="shared" si="9"/>
        <v>527.73673846234294</v>
      </c>
      <c r="F113" s="4">
        <f t="shared" si="6"/>
        <v>467.26326153765706</v>
      </c>
      <c r="G113" s="78">
        <f t="shared" si="7"/>
        <v>995</v>
      </c>
      <c r="H113" s="4"/>
      <c r="I113" s="2"/>
      <c r="J113" s="13">
        <f t="shared" si="8"/>
        <v>157853.75827716524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157853.75827716524</v>
      </c>
      <c r="E114" s="4">
        <f t="shared" si="9"/>
        <v>526.17919425721755</v>
      </c>
      <c r="F114" s="4">
        <f t="shared" si="6"/>
        <v>468.82080574278245</v>
      </c>
      <c r="G114" s="78">
        <f t="shared" si="7"/>
        <v>995</v>
      </c>
      <c r="H114" s="4"/>
      <c r="I114" s="2"/>
      <c r="J114" s="13">
        <f t="shared" si="8"/>
        <v>157384.93747142245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157384.93747142245</v>
      </c>
      <c r="E115" s="4">
        <f t="shared" si="9"/>
        <v>524.61645823807487</v>
      </c>
      <c r="F115" s="4">
        <f t="shared" si="6"/>
        <v>470.38354176192513</v>
      </c>
      <c r="G115" s="78">
        <f t="shared" si="7"/>
        <v>995</v>
      </c>
      <c r="H115" s="4"/>
      <c r="I115" s="2"/>
      <c r="J115" s="13">
        <f t="shared" si="8"/>
        <v>156914.55392966053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156914.55392966053</v>
      </c>
      <c r="E116" s="4">
        <f t="shared" si="9"/>
        <v>523.04851309886851</v>
      </c>
      <c r="F116" s="4">
        <f t="shared" si="6"/>
        <v>471.95148690113149</v>
      </c>
      <c r="G116" s="78">
        <f t="shared" si="7"/>
        <v>995</v>
      </c>
      <c r="H116" s="4"/>
      <c r="I116" s="2"/>
      <c r="J116" s="13">
        <f t="shared" si="8"/>
        <v>156442.60244275941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156442.60244275941</v>
      </c>
      <c r="E117" s="4">
        <f t="shared" si="9"/>
        <v>521.47534147586464</v>
      </c>
      <c r="F117" s="4">
        <f t="shared" si="6"/>
        <v>473.52465852413536</v>
      </c>
      <c r="G117" s="78">
        <f t="shared" si="7"/>
        <v>995</v>
      </c>
      <c r="H117" s="4"/>
      <c r="I117" s="2"/>
      <c r="J117" s="13">
        <f t="shared" si="8"/>
        <v>155969.07778423527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155969.07778423527</v>
      </c>
      <c r="E118" s="4">
        <f t="shared" si="9"/>
        <v>519.89692594745088</v>
      </c>
      <c r="F118" s="4">
        <f t="shared" si="6"/>
        <v>475.10307405254912</v>
      </c>
      <c r="G118" s="78">
        <f t="shared" si="7"/>
        <v>995</v>
      </c>
      <c r="H118" s="4"/>
      <c r="I118" s="2"/>
      <c r="J118" s="13">
        <f t="shared" si="8"/>
        <v>155493.97471018272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155493.97471018272</v>
      </c>
      <c r="E119" s="4">
        <f t="shared" si="9"/>
        <v>518.3132490339425</v>
      </c>
      <c r="F119" s="4">
        <f t="shared" si="6"/>
        <v>476.6867509660575</v>
      </c>
      <c r="G119" s="78">
        <f t="shared" si="7"/>
        <v>995</v>
      </c>
      <c r="H119" s="4"/>
      <c r="I119" s="2"/>
      <c r="J119" s="13">
        <f t="shared" si="8"/>
        <v>155017.28795921666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155017.28795921666</v>
      </c>
      <c r="E120" s="4">
        <f t="shared" si="9"/>
        <v>516.72429319738887</v>
      </c>
      <c r="F120" s="4">
        <f t="shared" si="6"/>
        <v>478.27570680261113</v>
      </c>
      <c r="G120" s="78">
        <f t="shared" si="7"/>
        <v>995</v>
      </c>
      <c r="H120" s="4"/>
      <c r="I120" s="2"/>
      <c r="J120" s="13">
        <f t="shared" si="8"/>
        <v>154539.01225241405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154539.01225241405</v>
      </c>
      <c r="E121" s="4">
        <f t="shared" si="9"/>
        <v>515.13004084138015</v>
      </c>
      <c r="F121" s="4">
        <f t="shared" si="6"/>
        <v>479.86995915861985</v>
      </c>
      <c r="G121" s="78">
        <f t="shared" si="7"/>
        <v>995</v>
      </c>
      <c r="H121" s="4"/>
      <c r="I121" s="2"/>
      <c r="J121" s="13">
        <f t="shared" si="8"/>
        <v>154059.14229325543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154059.14229325543</v>
      </c>
      <c r="E122" s="4">
        <f t="shared" si="9"/>
        <v>513.53047431085145</v>
      </c>
      <c r="F122" s="4">
        <f t="shared" si="6"/>
        <v>481.46952568914855</v>
      </c>
      <c r="G122" s="78">
        <f t="shared" si="7"/>
        <v>995</v>
      </c>
      <c r="H122" s="4"/>
      <c r="I122" s="2"/>
      <c r="J122" s="13">
        <f t="shared" si="8"/>
        <v>153577.67276756628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153577.67276756628</v>
      </c>
      <c r="E123" s="4">
        <f t="shared" si="9"/>
        <v>511.9255758918876</v>
      </c>
      <c r="F123" s="4">
        <f t="shared" si="6"/>
        <v>483.0744241081124</v>
      </c>
      <c r="G123" s="78">
        <f t="shared" si="7"/>
        <v>995</v>
      </c>
      <c r="H123" s="4"/>
      <c r="I123" s="2"/>
      <c r="J123" s="13">
        <f t="shared" si="8"/>
        <v>153094.59834345817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153094.59834345817</v>
      </c>
      <c r="E124" s="4">
        <f t="shared" si="9"/>
        <v>510.3153278115272</v>
      </c>
      <c r="F124" s="4">
        <f t="shared" si="6"/>
        <v>484.6846721884728</v>
      </c>
      <c r="G124" s="78">
        <f t="shared" si="7"/>
        <v>995</v>
      </c>
      <c r="H124" s="4"/>
      <c r="I124" s="2"/>
      <c r="J124" s="13">
        <f t="shared" si="8"/>
        <v>152609.91367126969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152609.91367126969</v>
      </c>
      <c r="E125" s="4">
        <f t="shared" si="9"/>
        <v>508.69971223756562</v>
      </c>
      <c r="F125" s="4">
        <f t="shared" si="6"/>
        <v>486.30028776243438</v>
      </c>
      <c r="G125" s="78">
        <f t="shared" si="7"/>
        <v>995</v>
      </c>
      <c r="H125" s="4"/>
      <c r="I125" s="2"/>
      <c r="J125" s="13">
        <f t="shared" si="8"/>
        <v>152123.61338350727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152123.61338350727</v>
      </c>
      <c r="E126" s="4">
        <f t="shared" si="9"/>
        <v>507.07871127835756</v>
      </c>
      <c r="F126" s="4">
        <f t="shared" si="6"/>
        <v>487.92128872164244</v>
      </c>
      <c r="G126" s="78">
        <f t="shared" si="7"/>
        <v>995</v>
      </c>
      <c r="H126" s="4"/>
      <c r="I126" s="2"/>
      <c r="J126" s="13">
        <f t="shared" si="8"/>
        <v>151635.69209478563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151635.69209478563</v>
      </c>
      <c r="E127" s="4">
        <f t="shared" si="9"/>
        <v>505.45230698261872</v>
      </c>
      <c r="F127" s="4">
        <f t="shared" si="6"/>
        <v>489.54769301738128</v>
      </c>
      <c r="G127" s="78">
        <f t="shared" si="7"/>
        <v>995</v>
      </c>
      <c r="H127" s="4"/>
      <c r="I127" s="2"/>
      <c r="J127" s="13">
        <f t="shared" si="8"/>
        <v>151146.14440176825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151146.14440176825</v>
      </c>
      <c r="E128" s="4">
        <f t="shared" si="9"/>
        <v>503.82048133922757</v>
      </c>
      <c r="F128" s="4">
        <f t="shared" si="6"/>
        <v>491.17951866077243</v>
      </c>
      <c r="G128" s="78">
        <f t="shared" si="7"/>
        <v>995</v>
      </c>
      <c r="H128" s="4"/>
      <c r="I128" s="2"/>
      <c r="J128" s="13">
        <f t="shared" si="8"/>
        <v>150654.96488310749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150654.96488310749</v>
      </c>
      <c r="E129" s="4">
        <f t="shared" si="9"/>
        <v>502.18321627702494</v>
      </c>
      <c r="F129" s="4">
        <f t="shared" si="6"/>
        <v>2731.4167837229752</v>
      </c>
      <c r="G129" s="78">
        <v>3233.6</v>
      </c>
      <c r="H129" s="4"/>
      <c r="I129" s="2"/>
      <c r="J129" s="13">
        <f t="shared" si="8"/>
        <v>147923.5480993845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I5:J5"/>
    <mergeCell ref="G1:H1"/>
    <mergeCell ref="I1:J1"/>
    <mergeCell ref="L1:Q7"/>
    <mergeCell ref="G2:H2"/>
    <mergeCell ref="I2:J2"/>
    <mergeCell ref="G3:H3"/>
    <mergeCell ref="I3:J3"/>
    <mergeCell ref="G4:H4"/>
    <mergeCell ref="I4:J4"/>
    <mergeCell ref="G5:H5"/>
  </mergeCells>
  <pageMargins left="0.33" right="0.38" top="0.33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E4B1-CA8D-B548-B8D0-F77D050A8586}">
  <sheetPr>
    <tabColor theme="3" tint="0.59999389629810485"/>
  </sheetPr>
  <dimension ref="A1:Q297"/>
  <sheetViews>
    <sheetView zoomScaleNormal="100" workbookViewId="0">
      <pane xSplit="3" ySplit="8" topLeftCell="D9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8.83203125" style="6"/>
    <col min="13" max="13" width="8.83203125" style="29"/>
  </cols>
  <sheetData>
    <row r="1" spans="1:17" x14ac:dyDescent="0.2">
      <c r="B1" s="7" t="s">
        <v>18</v>
      </c>
      <c r="D1" s="39" t="s">
        <v>61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66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62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10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0.05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406309.21715836611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0.05</v>
      </c>
      <c r="J9" s="42">
        <v>200000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200000</v>
      </c>
      <c r="E10" s="4">
        <f>+D10*$I$9/12</f>
        <v>833.33333333333337</v>
      </c>
      <c r="F10" s="4">
        <f>G10-E10</f>
        <v>2617.9866666666667</v>
      </c>
      <c r="G10" s="78">
        <v>3451.32</v>
      </c>
      <c r="H10" s="4"/>
      <c r="I10" s="2"/>
      <c r="J10" s="13">
        <f>+D10+E10-G10-H10</f>
        <v>197382.01333333334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4" si="0">+J10</f>
        <v>197382.01333333334</v>
      </c>
      <c r="E11" s="4">
        <f>+D11*$I$9/12</f>
        <v>822.42505555555556</v>
      </c>
      <c r="F11" s="4">
        <f t="shared" ref="F11:F74" si="1">G11-E11</f>
        <v>2628.8949444444447</v>
      </c>
      <c r="G11" s="78">
        <f t="shared" ref="G11:G74" si="2">+G10</f>
        <v>3451.32</v>
      </c>
      <c r="H11" s="4"/>
      <c r="I11" s="2"/>
      <c r="J11" s="13">
        <f t="shared" ref="J11:J74" si="3">+D11+E11-G11-H11</f>
        <v>194753.11838888889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194753.11838888889</v>
      </c>
      <c r="E12" s="4">
        <f>+D12*$I$9/12</f>
        <v>811.47132662037041</v>
      </c>
      <c r="F12" s="4">
        <f t="shared" si="1"/>
        <v>2639.8486733796299</v>
      </c>
      <c r="G12" s="78">
        <f t="shared" si="2"/>
        <v>3451.32</v>
      </c>
      <c r="H12" s="4"/>
      <c r="I12" s="2"/>
      <c r="J12" s="13">
        <f>+D12+E12-G12-H12</f>
        <v>192113.26971550926</v>
      </c>
      <c r="K12" s="12"/>
      <c r="M12" s="30">
        <f>INDEX(B8:M108,MATCH(5,A8:A108,0),MATCH("End Balance",B8:M8,0))</f>
        <v>186800.5284296266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192113.26971550926</v>
      </c>
      <c r="E13" s="4">
        <f t="shared" ref="E13:E76" si="4">+D13*$I$9/12</f>
        <v>800.47195714795532</v>
      </c>
      <c r="F13" s="4">
        <f t="shared" si="1"/>
        <v>2650.8480428520447</v>
      </c>
      <c r="G13" s="78">
        <f t="shared" si="2"/>
        <v>3451.32</v>
      </c>
      <c r="H13" s="4"/>
      <c r="I13" s="2"/>
      <c r="J13" s="13">
        <f t="shared" si="3"/>
        <v>189462.42167265722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189462.42167265722</v>
      </c>
      <c r="E14" s="4">
        <f t="shared" si="4"/>
        <v>789.42675696940512</v>
      </c>
      <c r="F14" s="4">
        <f t="shared" si="1"/>
        <v>2661.8932430305949</v>
      </c>
      <c r="G14" s="78">
        <f t="shared" si="2"/>
        <v>3451.32</v>
      </c>
      <c r="H14" s="4"/>
      <c r="I14" s="2"/>
      <c r="J14" s="13">
        <f t="shared" si="3"/>
        <v>186800.5284296266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186800.5284296266</v>
      </c>
      <c r="E15" s="4">
        <f t="shared" si="4"/>
        <v>778.33553512344417</v>
      </c>
      <c r="F15" s="4">
        <f t="shared" si="1"/>
        <v>2672.9844648765561</v>
      </c>
      <c r="G15" s="78">
        <f t="shared" si="2"/>
        <v>3451.32</v>
      </c>
      <c r="H15" s="4"/>
      <c r="I15" s="2"/>
      <c r="J15" s="13">
        <f t="shared" si="3"/>
        <v>184127.54396475005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184127.54396475005</v>
      </c>
      <c r="E16" s="4">
        <f t="shared" si="4"/>
        <v>767.1980998531252</v>
      </c>
      <c r="F16" s="4">
        <f t="shared" si="1"/>
        <v>2684.1219001468749</v>
      </c>
      <c r="G16" s="78">
        <f t="shared" si="2"/>
        <v>3451.32</v>
      </c>
      <c r="H16" s="4"/>
      <c r="I16" s="2"/>
      <c r="J16" s="13">
        <f t="shared" si="3"/>
        <v>181443.42206460316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181443.42206460316</v>
      </c>
      <c r="E17" s="4">
        <f t="shared" si="4"/>
        <v>756.01425860251322</v>
      </c>
      <c r="F17" s="4">
        <f t="shared" si="1"/>
        <v>2695.3057413974871</v>
      </c>
      <c r="G17" s="78">
        <f t="shared" si="2"/>
        <v>3451.32</v>
      </c>
      <c r="H17" s="4"/>
      <c r="I17" s="2"/>
      <c r="J17" s="13">
        <f t="shared" si="3"/>
        <v>178748.11632320567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178748.11632320567</v>
      </c>
      <c r="E18" s="4">
        <f t="shared" si="4"/>
        <v>744.78381801335706</v>
      </c>
      <c r="F18" s="4">
        <f t="shared" si="1"/>
        <v>2706.536181986643</v>
      </c>
      <c r="G18" s="78">
        <f t="shared" si="2"/>
        <v>3451.32</v>
      </c>
      <c r="H18" s="4"/>
      <c r="I18" s="2"/>
      <c r="J18" s="13">
        <f t="shared" si="3"/>
        <v>176041.58014121902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176041.58014121902</v>
      </c>
      <c r="E19" s="4">
        <f t="shared" si="4"/>
        <v>733.50658392174591</v>
      </c>
      <c r="F19" s="4">
        <f t="shared" si="1"/>
        <v>2717.8134160782542</v>
      </c>
      <c r="G19" s="78">
        <f t="shared" si="2"/>
        <v>3451.32</v>
      </c>
      <c r="H19" s="4"/>
      <c r="I19" s="2"/>
      <c r="J19" s="13">
        <f t="shared" si="3"/>
        <v>173323.76672514077</v>
      </c>
      <c r="K19" s="12"/>
      <c r="M19" s="30"/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173323.76672514077</v>
      </c>
      <c r="E20" s="4">
        <f t="shared" si="4"/>
        <v>722.1823613547532</v>
      </c>
      <c r="F20" s="4">
        <f t="shared" si="1"/>
        <v>2729.1376386452471</v>
      </c>
      <c r="G20" s="78">
        <f t="shared" si="2"/>
        <v>3451.32</v>
      </c>
      <c r="H20" s="4"/>
      <c r="I20" s="2"/>
      <c r="J20" s="13">
        <f t="shared" si="3"/>
        <v>170594.62908649552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170594.62908649552</v>
      </c>
      <c r="E21" s="4">
        <f t="shared" si="4"/>
        <v>710.81095452706461</v>
      </c>
      <c r="F21" s="4">
        <f t="shared" si="1"/>
        <v>2740.5090454729357</v>
      </c>
      <c r="G21" s="78">
        <f t="shared" si="2"/>
        <v>3451.32</v>
      </c>
      <c r="H21" s="4"/>
      <c r="I21" s="2"/>
      <c r="J21" s="13">
        <f t="shared" si="3"/>
        <v>167854.12004102257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167854.12004102257</v>
      </c>
      <c r="E22" s="4">
        <f t="shared" si="4"/>
        <v>699.39216683759412</v>
      </c>
      <c r="F22" s="4">
        <f t="shared" si="1"/>
        <v>2751.9278331624059</v>
      </c>
      <c r="G22" s="78">
        <f t="shared" si="2"/>
        <v>3451.32</v>
      </c>
      <c r="H22" s="4"/>
      <c r="I22" s="2"/>
      <c r="J22" s="13">
        <f t="shared" si="3"/>
        <v>165102.19220786015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165102.19220786015</v>
      </c>
      <c r="E23" s="4">
        <f t="shared" si="4"/>
        <v>687.92580086608405</v>
      </c>
      <c r="F23" s="4">
        <f t="shared" si="1"/>
        <v>2763.3941991339161</v>
      </c>
      <c r="G23" s="78">
        <f t="shared" si="2"/>
        <v>3451.32</v>
      </c>
      <c r="H23" s="4"/>
      <c r="I23" s="2"/>
      <c r="J23" s="13">
        <f t="shared" si="3"/>
        <v>162338.79800872624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162338.79800872624</v>
      </c>
      <c r="E24" s="4">
        <f t="shared" si="4"/>
        <v>676.41165836969265</v>
      </c>
      <c r="F24" s="4">
        <f t="shared" si="1"/>
        <v>2774.9083416303074</v>
      </c>
      <c r="G24" s="78">
        <f t="shared" si="2"/>
        <v>3451.32</v>
      </c>
      <c r="H24" s="4"/>
      <c r="I24" s="2"/>
      <c r="J24" s="13">
        <f t="shared" si="3"/>
        <v>159563.88966709594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159563.88966709594</v>
      </c>
      <c r="E25" s="4">
        <f t="shared" si="4"/>
        <v>664.84954027956644</v>
      </c>
      <c r="F25" s="4">
        <f t="shared" si="1"/>
        <v>2786.4704597204336</v>
      </c>
      <c r="G25" s="78">
        <f t="shared" si="2"/>
        <v>3451.32</v>
      </c>
      <c r="H25" s="4"/>
      <c r="I25" s="2"/>
      <c r="J25" s="13">
        <f t="shared" si="3"/>
        <v>156777.4192073755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156777.4192073755</v>
      </c>
      <c r="E26" s="4">
        <f t="shared" si="4"/>
        <v>653.2392466973979</v>
      </c>
      <c r="F26" s="4">
        <f t="shared" si="1"/>
        <v>2798.0807533026023</v>
      </c>
      <c r="G26" s="78">
        <f t="shared" si="2"/>
        <v>3451.32</v>
      </c>
      <c r="H26" s="4"/>
      <c r="I26" s="2"/>
      <c r="J26" s="13">
        <f t="shared" si="3"/>
        <v>153979.33845407289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153979.33845407289</v>
      </c>
      <c r="E27" s="4">
        <f t="shared" si="4"/>
        <v>641.5805768919704</v>
      </c>
      <c r="F27" s="4">
        <f t="shared" si="1"/>
        <v>2809.7394231080298</v>
      </c>
      <c r="G27" s="78">
        <f t="shared" si="2"/>
        <v>3451.32</v>
      </c>
      <c r="H27" s="4"/>
      <c r="I27" s="2"/>
      <c r="J27" s="13">
        <f t="shared" si="3"/>
        <v>151169.59903096486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151169.59903096486</v>
      </c>
      <c r="E28" s="4">
        <f t="shared" si="4"/>
        <v>629.87332929568697</v>
      </c>
      <c r="F28" s="4">
        <f t="shared" si="1"/>
        <v>2821.446670704313</v>
      </c>
      <c r="G28" s="78">
        <f t="shared" si="2"/>
        <v>3451.32</v>
      </c>
      <c r="H28" s="4"/>
      <c r="I28" s="2"/>
      <c r="J28" s="13">
        <f t="shared" si="3"/>
        <v>148348.15236026054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148348.15236026054</v>
      </c>
      <c r="E29" s="4">
        <f t="shared" si="4"/>
        <v>618.11730150108565</v>
      </c>
      <c r="F29" s="4">
        <f t="shared" si="1"/>
        <v>2833.2026984989143</v>
      </c>
      <c r="G29" s="78">
        <f t="shared" si="2"/>
        <v>3451.32</v>
      </c>
      <c r="H29" s="4"/>
      <c r="I29" s="2"/>
      <c r="J29" s="13">
        <f t="shared" si="3"/>
        <v>145514.94966176161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145514.94966176161</v>
      </c>
      <c r="E30" s="4">
        <f t="shared" si="4"/>
        <v>606.31229025734012</v>
      </c>
      <c r="F30" s="4">
        <f t="shared" si="1"/>
        <v>2845.0077097426602</v>
      </c>
      <c r="G30" s="78">
        <f t="shared" si="2"/>
        <v>3451.32</v>
      </c>
      <c r="H30" s="4"/>
      <c r="I30" s="2"/>
      <c r="J30" s="13">
        <f t="shared" si="3"/>
        <v>142669.94195201894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142669.94195201894</v>
      </c>
      <c r="E31" s="4">
        <f t="shared" si="4"/>
        <v>594.4580914667456</v>
      </c>
      <c r="F31" s="4">
        <f t="shared" si="1"/>
        <v>2856.8619085332548</v>
      </c>
      <c r="G31" s="78">
        <f t="shared" si="2"/>
        <v>3451.32</v>
      </c>
      <c r="H31" s="4"/>
      <c r="I31" s="2"/>
      <c r="J31" s="13">
        <f t="shared" si="3"/>
        <v>139813.08004348568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139813.08004348568</v>
      </c>
      <c r="E32" s="4">
        <f t="shared" si="4"/>
        <v>582.55450018119029</v>
      </c>
      <c r="F32" s="4">
        <f t="shared" si="1"/>
        <v>2868.76549981881</v>
      </c>
      <c r="G32" s="78">
        <f t="shared" si="2"/>
        <v>3451.32</v>
      </c>
      <c r="H32" s="4"/>
      <c r="I32" s="2"/>
      <c r="J32" s="13">
        <f t="shared" si="3"/>
        <v>136944.31454366687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136944.31454366687</v>
      </c>
      <c r="E33" s="4">
        <f t="shared" si="4"/>
        <v>570.60131059861203</v>
      </c>
      <c r="F33" s="4">
        <f t="shared" si="1"/>
        <v>2880.718689401388</v>
      </c>
      <c r="G33" s="78">
        <f t="shared" si="2"/>
        <v>3451.32</v>
      </c>
      <c r="H33" s="4"/>
      <c r="I33" s="2"/>
      <c r="J33" s="13">
        <f t="shared" si="3"/>
        <v>134063.59585426547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134063.59585426547</v>
      </c>
      <c r="E34" s="4">
        <f t="shared" si="4"/>
        <v>558.59831605943953</v>
      </c>
      <c r="F34" s="4">
        <f t="shared" si="1"/>
        <v>2892.7216839405605</v>
      </c>
      <c r="G34" s="78">
        <f t="shared" si="2"/>
        <v>3451.32</v>
      </c>
      <c r="H34" s="4"/>
      <c r="I34" s="2"/>
      <c r="J34" s="13">
        <f t="shared" si="3"/>
        <v>131170.87417032491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131170.87417032491</v>
      </c>
      <c r="E35" s="4">
        <f t="shared" si="4"/>
        <v>546.54530904302044</v>
      </c>
      <c r="F35" s="4">
        <f t="shared" si="1"/>
        <v>2904.7746909569796</v>
      </c>
      <c r="G35" s="78">
        <f t="shared" si="2"/>
        <v>3451.32</v>
      </c>
      <c r="H35" s="4"/>
      <c r="I35" s="2"/>
      <c r="J35" s="13">
        <f t="shared" si="3"/>
        <v>128266.09947936793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128266.09947936793</v>
      </c>
      <c r="E36" s="4">
        <f t="shared" si="4"/>
        <v>534.44208116403308</v>
      </c>
      <c r="F36" s="4">
        <f t="shared" si="1"/>
        <v>2916.8779188359672</v>
      </c>
      <c r="G36" s="78">
        <f t="shared" si="2"/>
        <v>3451.32</v>
      </c>
      <c r="H36" s="4"/>
      <c r="I36" s="2"/>
      <c r="J36" s="13">
        <f t="shared" si="3"/>
        <v>125349.22156053195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125349.22156053195</v>
      </c>
      <c r="E37" s="4">
        <f t="shared" si="4"/>
        <v>522.28842316888313</v>
      </c>
      <c r="F37" s="4">
        <f t="shared" si="1"/>
        <v>2929.031576831117</v>
      </c>
      <c r="G37" s="78">
        <f t="shared" si="2"/>
        <v>3451.32</v>
      </c>
      <c r="H37" s="4"/>
      <c r="I37" s="2"/>
      <c r="J37" s="13">
        <f t="shared" si="3"/>
        <v>122420.18998370082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122420.18998370082</v>
      </c>
      <c r="E38" s="4">
        <f t="shared" si="4"/>
        <v>510.08412493208681</v>
      </c>
      <c r="F38" s="4">
        <f t="shared" si="1"/>
        <v>2941.2358750679132</v>
      </c>
      <c r="G38" s="78">
        <f t="shared" si="2"/>
        <v>3451.32</v>
      </c>
      <c r="H38" s="4"/>
      <c r="I38" s="2"/>
      <c r="J38" s="13">
        <f t="shared" si="3"/>
        <v>119478.9541086329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119478.9541086329</v>
      </c>
      <c r="E39" s="4">
        <f t="shared" si="4"/>
        <v>497.82897545263705</v>
      </c>
      <c r="F39" s="4">
        <f t="shared" si="1"/>
        <v>2953.4910245473629</v>
      </c>
      <c r="G39" s="78">
        <f t="shared" si="2"/>
        <v>3451.32</v>
      </c>
      <c r="H39" s="4"/>
      <c r="I39" s="2"/>
      <c r="J39" s="13">
        <f t="shared" si="3"/>
        <v>116525.46308408552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116525.46308408552</v>
      </c>
      <c r="E40" s="4">
        <f t="shared" si="4"/>
        <v>485.5227628503564</v>
      </c>
      <c r="F40" s="4">
        <f t="shared" si="1"/>
        <v>2965.7972371496439</v>
      </c>
      <c r="G40" s="78">
        <f t="shared" si="2"/>
        <v>3451.32</v>
      </c>
      <c r="H40" s="4"/>
      <c r="I40" s="2"/>
      <c r="J40" s="13">
        <f t="shared" si="3"/>
        <v>113559.66584693588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113559.66584693588</v>
      </c>
      <c r="E41" s="4">
        <f t="shared" si="4"/>
        <v>473.16527436223288</v>
      </c>
      <c r="F41" s="4">
        <f t="shared" si="1"/>
        <v>2978.1547256377671</v>
      </c>
      <c r="G41" s="78">
        <f t="shared" si="2"/>
        <v>3451.32</v>
      </c>
      <c r="H41" s="4"/>
      <c r="I41" s="2"/>
      <c r="J41" s="13">
        <f t="shared" si="3"/>
        <v>110581.51112129811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110581.51112129811</v>
      </c>
      <c r="E42" s="4">
        <f t="shared" si="4"/>
        <v>460.75629633874217</v>
      </c>
      <c r="F42" s="4">
        <f t="shared" si="1"/>
        <v>2990.5637036612579</v>
      </c>
      <c r="G42" s="78">
        <f t="shared" si="2"/>
        <v>3451.32</v>
      </c>
      <c r="H42" s="4"/>
      <c r="I42" s="2"/>
      <c r="J42" s="13">
        <f t="shared" si="3"/>
        <v>107590.94741763685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107590.94741763685</v>
      </c>
      <c r="E43" s="4">
        <f t="shared" si="4"/>
        <v>448.29561424015355</v>
      </c>
      <c r="F43" s="4">
        <f t="shared" si="1"/>
        <v>3003.0243857598466</v>
      </c>
      <c r="G43" s="78">
        <f t="shared" si="2"/>
        <v>3451.32</v>
      </c>
      <c r="H43" s="4"/>
      <c r="I43" s="2"/>
      <c r="J43" s="13">
        <f t="shared" si="3"/>
        <v>104587.923031877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104587.923031877</v>
      </c>
      <c r="E44" s="4">
        <f t="shared" si="4"/>
        <v>435.78301263282083</v>
      </c>
      <c r="F44" s="4">
        <f t="shared" si="1"/>
        <v>3015.5369873671793</v>
      </c>
      <c r="G44" s="78">
        <f t="shared" si="2"/>
        <v>3451.32</v>
      </c>
      <c r="H44" s="4"/>
      <c r="I44" s="2"/>
      <c r="J44" s="13">
        <f t="shared" si="3"/>
        <v>101572.38604450981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101572.38604450981</v>
      </c>
      <c r="E45" s="4">
        <f t="shared" si="4"/>
        <v>423.21827518545757</v>
      </c>
      <c r="F45" s="4">
        <f t="shared" si="1"/>
        <v>3028.1017248145426</v>
      </c>
      <c r="G45" s="78">
        <f t="shared" si="2"/>
        <v>3451.32</v>
      </c>
      <c r="H45" s="4"/>
      <c r="I45" s="2"/>
      <c r="J45" s="13">
        <f t="shared" si="3"/>
        <v>98544.28431969526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98544.28431969526</v>
      </c>
      <c r="E46" s="4">
        <f t="shared" si="4"/>
        <v>410.60118466539694</v>
      </c>
      <c r="F46" s="4">
        <f t="shared" si="1"/>
        <v>3040.7188153346033</v>
      </c>
      <c r="G46" s="78">
        <f t="shared" si="2"/>
        <v>3451.32</v>
      </c>
      <c r="H46" s="4"/>
      <c r="I46" s="2"/>
      <c r="J46" s="13">
        <f t="shared" si="3"/>
        <v>95503.565504360653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95503.565504360653</v>
      </c>
      <c r="E47" s="4">
        <f t="shared" si="4"/>
        <v>397.93152293483604</v>
      </c>
      <c r="F47" s="4">
        <f t="shared" si="1"/>
        <v>3053.3884770651639</v>
      </c>
      <c r="G47" s="78">
        <f t="shared" si="2"/>
        <v>3451.32</v>
      </c>
      <c r="H47" s="4"/>
      <c r="I47" s="2"/>
      <c r="J47" s="13">
        <f t="shared" si="3"/>
        <v>92450.177027295489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92450.177027295489</v>
      </c>
      <c r="E48" s="4">
        <f t="shared" si="4"/>
        <v>385.2090709470645</v>
      </c>
      <c r="F48" s="4">
        <f t="shared" si="1"/>
        <v>3066.1109290529357</v>
      </c>
      <c r="G48" s="78">
        <f t="shared" si="2"/>
        <v>3451.32</v>
      </c>
      <c r="H48" s="4"/>
      <c r="I48" s="2"/>
      <c r="J48" s="13">
        <f t="shared" si="3"/>
        <v>89384.066098242547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89384.066098242547</v>
      </c>
      <c r="E49" s="4">
        <f t="shared" si="4"/>
        <v>372.43360874267728</v>
      </c>
      <c r="F49" s="4">
        <f t="shared" si="1"/>
        <v>3078.8863912573229</v>
      </c>
      <c r="G49" s="78">
        <f t="shared" si="2"/>
        <v>3451.32</v>
      </c>
      <c r="H49" s="4"/>
      <c r="I49" s="2"/>
      <c r="J49" s="13">
        <f t="shared" si="3"/>
        <v>86305.179706985218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86305.179706985218</v>
      </c>
      <c r="E50" s="4">
        <f t="shared" si="4"/>
        <v>359.60491544577172</v>
      </c>
      <c r="F50" s="4">
        <f t="shared" si="1"/>
        <v>3091.7150845542283</v>
      </c>
      <c r="G50" s="78">
        <f t="shared" si="2"/>
        <v>3451.32</v>
      </c>
      <c r="H50" s="4"/>
      <c r="I50" s="2"/>
      <c r="J50" s="13">
        <f t="shared" si="3"/>
        <v>83213.464622430984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83213.464622430984</v>
      </c>
      <c r="E51" s="4">
        <f t="shared" si="4"/>
        <v>346.7227692601291</v>
      </c>
      <c r="F51" s="4">
        <f t="shared" si="1"/>
        <v>3104.5972307398711</v>
      </c>
      <c r="G51" s="78">
        <f t="shared" si="2"/>
        <v>3451.32</v>
      </c>
      <c r="H51" s="4"/>
      <c r="I51" s="2"/>
      <c r="J51" s="13">
        <f t="shared" si="3"/>
        <v>80108.867391691107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80108.867391691107</v>
      </c>
      <c r="E52" s="4">
        <f t="shared" si="4"/>
        <v>333.78694746537963</v>
      </c>
      <c r="F52" s="4">
        <f t="shared" si="1"/>
        <v>3117.5330525346208</v>
      </c>
      <c r="G52" s="78">
        <f t="shared" si="2"/>
        <v>3451.32</v>
      </c>
      <c r="H52" s="4"/>
      <c r="I52" s="2"/>
      <c r="J52" s="13">
        <f t="shared" si="3"/>
        <v>76991.334339156485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76991.334339156485</v>
      </c>
      <c r="E53" s="4">
        <f t="shared" si="4"/>
        <v>320.79722641315203</v>
      </c>
      <c r="F53" s="4">
        <f t="shared" si="1"/>
        <v>3130.522773586848</v>
      </c>
      <c r="G53" s="78">
        <f t="shared" si="2"/>
        <v>3451.32</v>
      </c>
      <c r="H53" s="4"/>
      <c r="I53" s="2"/>
      <c r="J53" s="13">
        <f t="shared" si="3"/>
        <v>73860.811565569631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73860.811565569631</v>
      </c>
      <c r="E54" s="4">
        <f t="shared" si="4"/>
        <v>307.75338152320683</v>
      </c>
      <c r="F54" s="4">
        <f t="shared" si="1"/>
        <v>3143.5666184767933</v>
      </c>
      <c r="G54" s="78">
        <f t="shared" si="2"/>
        <v>3451.32</v>
      </c>
      <c r="H54" s="4"/>
      <c r="I54" s="2"/>
      <c r="J54" s="13">
        <f t="shared" si="3"/>
        <v>70717.244947092826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70717.244947092826</v>
      </c>
      <c r="E55" s="4">
        <f t="shared" si="4"/>
        <v>294.65518727955345</v>
      </c>
      <c r="F55" s="4">
        <f t="shared" si="1"/>
        <v>3156.6648127204467</v>
      </c>
      <c r="G55" s="78">
        <f t="shared" si="2"/>
        <v>3451.32</v>
      </c>
      <c r="H55" s="4"/>
      <c r="I55" s="2"/>
      <c r="J55" s="13">
        <f t="shared" si="3"/>
        <v>67560.580134372372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67560.580134372372</v>
      </c>
      <c r="E56" s="4">
        <f t="shared" si="4"/>
        <v>281.50241722655159</v>
      </c>
      <c r="F56" s="4">
        <f t="shared" si="1"/>
        <v>3169.8175827734485</v>
      </c>
      <c r="G56" s="78">
        <f t="shared" si="2"/>
        <v>3451.32</v>
      </c>
      <c r="H56" s="4"/>
      <c r="I56" s="2"/>
      <c r="J56" s="13">
        <f t="shared" si="3"/>
        <v>64390.762551598928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64390.762551598928</v>
      </c>
      <c r="E57" s="4">
        <f t="shared" si="4"/>
        <v>268.29484396499555</v>
      </c>
      <c r="F57" s="4">
        <f t="shared" si="1"/>
        <v>3183.0251560350048</v>
      </c>
      <c r="G57" s="78">
        <f t="shared" si="2"/>
        <v>3451.32</v>
      </c>
      <c r="H57" s="4"/>
      <c r="I57" s="2"/>
      <c r="J57" s="13">
        <f t="shared" si="3"/>
        <v>61207.737395563927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61207.737395563927</v>
      </c>
      <c r="E58" s="4">
        <f t="shared" si="4"/>
        <v>255.03223914818304</v>
      </c>
      <c r="F58" s="4">
        <f t="shared" si="1"/>
        <v>3196.287760851817</v>
      </c>
      <c r="G58" s="78">
        <f t="shared" si="2"/>
        <v>3451.32</v>
      </c>
      <c r="H58" s="4"/>
      <c r="I58" s="2"/>
      <c r="J58" s="13">
        <f t="shared" si="3"/>
        <v>58011.449634712109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58011.449634712109</v>
      </c>
      <c r="E59" s="4">
        <f t="shared" si="4"/>
        <v>241.71437347796714</v>
      </c>
      <c r="F59" s="4">
        <f t="shared" si="1"/>
        <v>3209.6056265220332</v>
      </c>
      <c r="G59" s="78">
        <f t="shared" si="2"/>
        <v>3451.32</v>
      </c>
      <c r="H59" s="4"/>
      <c r="I59" s="2"/>
      <c r="J59" s="13">
        <f t="shared" si="3"/>
        <v>54801.844008190077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54801.844008190077</v>
      </c>
      <c r="E60" s="4">
        <f t="shared" si="4"/>
        <v>228.34101670079201</v>
      </c>
      <c r="F60" s="4">
        <f t="shared" si="1"/>
        <v>3222.9789832992083</v>
      </c>
      <c r="G60" s="78">
        <f t="shared" si="2"/>
        <v>3451.32</v>
      </c>
      <c r="H60" s="4"/>
      <c r="I60" s="2"/>
      <c r="J60" s="13">
        <f t="shared" si="3"/>
        <v>51578.865024890867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51578.865024890867</v>
      </c>
      <c r="E61" s="4">
        <f t="shared" si="4"/>
        <v>214.91193760371198</v>
      </c>
      <c r="F61" s="4">
        <f t="shared" si="1"/>
        <v>3236.4080623962882</v>
      </c>
      <c r="G61" s="78">
        <f t="shared" si="2"/>
        <v>3451.32</v>
      </c>
      <c r="H61" s="4"/>
      <c r="I61" s="2"/>
      <c r="J61" s="13">
        <f t="shared" si="3"/>
        <v>48342.45696249458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48342.45696249458</v>
      </c>
      <c r="E62" s="4">
        <f t="shared" si="4"/>
        <v>201.42690401039408</v>
      </c>
      <c r="F62" s="4">
        <f t="shared" si="1"/>
        <v>3249.8930959896061</v>
      </c>
      <c r="G62" s="78">
        <f t="shared" si="2"/>
        <v>3451.32</v>
      </c>
      <c r="H62" s="4"/>
      <c r="I62" s="2"/>
      <c r="J62" s="13">
        <f t="shared" si="3"/>
        <v>45092.563866504977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45092.563866504977</v>
      </c>
      <c r="E63" s="4">
        <f t="shared" si="4"/>
        <v>187.88568277710408</v>
      </c>
      <c r="F63" s="4">
        <f t="shared" si="1"/>
        <v>3263.434317222896</v>
      </c>
      <c r="G63" s="78">
        <f t="shared" si="2"/>
        <v>3451.32</v>
      </c>
      <c r="H63" s="4"/>
      <c r="I63" s="2"/>
      <c r="J63" s="13">
        <f t="shared" si="3"/>
        <v>41829.129549282079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41829.129549282079</v>
      </c>
      <c r="E64" s="4">
        <f t="shared" si="4"/>
        <v>174.28803978867532</v>
      </c>
      <c r="F64" s="4">
        <f t="shared" si="1"/>
        <v>3277.031960211325</v>
      </c>
      <c r="G64" s="78">
        <f t="shared" si="2"/>
        <v>3451.32</v>
      </c>
      <c r="H64" s="4"/>
      <c r="I64" s="2"/>
      <c r="J64" s="13">
        <f t="shared" si="3"/>
        <v>38552.097589070756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38552.097589070756</v>
      </c>
      <c r="E65" s="4">
        <f t="shared" si="4"/>
        <v>160.6337399544615</v>
      </c>
      <c r="F65" s="4">
        <f t="shared" si="1"/>
        <v>3290.6862600455388</v>
      </c>
      <c r="G65" s="78">
        <f t="shared" si="2"/>
        <v>3451.32</v>
      </c>
      <c r="H65" s="4"/>
      <c r="I65" s="2"/>
      <c r="J65" s="13">
        <f t="shared" si="3"/>
        <v>35261.411329025221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35261.411329025221</v>
      </c>
      <c r="E66" s="4">
        <f t="shared" si="4"/>
        <v>146.92254720427175</v>
      </c>
      <c r="F66" s="4">
        <f t="shared" si="1"/>
        <v>3304.3974527957284</v>
      </c>
      <c r="G66" s="78">
        <f t="shared" si="2"/>
        <v>3451.32</v>
      </c>
      <c r="H66" s="4"/>
      <c r="I66" s="2"/>
      <c r="J66" s="13">
        <f t="shared" si="3"/>
        <v>31957.013876229496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31957.013876229496</v>
      </c>
      <c r="E67" s="4">
        <f t="shared" si="4"/>
        <v>133.15422448428959</v>
      </c>
      <c r="F67" s="4">
        <f t="shared" si="1"/>
        <v>3318.1657755157107</v>
      </c>
      <c r="G67" s="78">
        <f t="shared" si="2"/>
        <v>3451.32</v>
      </c>
      <c r="H67" s="4"/>
      <c r="I67" s="2"/>
      <c r="J67" s="13">
        <f t="shared" si="3"/>
        <v>28638.848100713785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28638.848100713785</v>
      </c>
      <c r="E68" s="4">
        <f t="shared" si="4"/>
        <v>119.32853375297411</v>
      </c>
      <c r="F68" s="4">
        <f t="shared" si="1"/>
        <v>3331.991466247026</v>
      </c>
      <c r="G68" s="78">
        <f t="shared" si="2"/>
        <v>3451.32</v>
      </c>
      <c r="H68" s="4"/>
      <c r="I68" s="2"/>
      <c r="J68" s="13">
        <f t="shared" si="3"/>
        <v>25306.85663446676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25306.85663446676</v>
      </c>
      <c r="E69" s="4">
        <f t="shared" si="4"/>
        <v>105.44523597694484</v>
      </c>
      <c r="F69" s="4">
        <f t="shared" si="1"/>
        <v>3345.8747640230554</v>
      </c>
      <c r="G69" s="78">
        <f t="shared" si="2"/>
        <v>3451.32</v>
      </c>
      <c r="H69" s="4"/>
      <c r="I69" s="2"/>
      <c r="J69" s="13">
        <f t="shared" si="3"/>
        <v>21960.981870443706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21960.981870443706</v>
      </c>
      <c r="E70" s="4">
        <f t="shared" si="4"/>
        <v>91.504091126848778</v>
      </c>
      <c r="F70" s="4">
        <f t="shared" si="1"/>
        <v>3359.8159088731513</v>
      </c>
      <c r="G70" s="78">
        <f t="shared" si="2"/>
        <v>3451.32</v>
      </c>
      <c r="H70" s="4"/>
      <c r="I70" s="2"/>
      <c r="J70" s="13">
        <f t="shared" si="3"/>
        <v>18601.165961570554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18601.165961570554</v>
      </c>
      <c r="E71" s="4">
        <f t="shared" si="4"/>
        <v>77.50485817321065</v>
      </c>
      <c r="F71" s="4">
        <f t="shared" si="1"/>
        <v>3373.8151418267894</v>
      </c>
      <c r="G71" s="78">
        <f t="shared" si="2"/>
        <v>3451.32</v>
      </c>
      <c r="H71" s="4"/>
      <c r="I71" s="2"/>
      <c r="J71" s="13">
        <f t="shared" si="3"/>
        <v>15227.350819743766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15227.350819743766</v>
      </c>
      <c r="E72" s="4">
        <f t="shared" si="4"/>
        <v>63.447295082265697</v>
      </c>
      <c r="F72" s="4">
        <f t="shared" si="1"/>
        <v>3387.8727049177346</v>
      </c>
      <c r="G72" s="78">
        <f t="shared" si="2"/>
        <v>3451.32</v>
      </c>
      <c r="H72" s="4"/>
      <c r="I72" s="2"/>
      <c r="J72" s="13">
        <f t="shared" si="3"/>
        <v>11839.478114826032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11839.478114826032</v>
      </c>
      <c r="E73" s="4">
        <f t="shared" si="4"/>
        <v>49.331158811775133</v>
      </c>
      <c r="F73" s="4">
        <f t="shared" si="1"/>
        <v>3401.9888411882253</v>
      </c>
      <c r="G73" s="78">
        <f t="shared" si="2"/>
        <v>3451.32</v>
      </c>
      <c r="H73" s="4"/>
      <c r="I73" s="2"/>
      <c r="J73" s="13">
        <f t="shared" si="3"/>
        <v>8437.4892736378079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si="0"/>
        <v>8437.4892736378079</v>
      </c>
      <c r="E74" s="4">
        <f t="shared" si="4"/>
        <v>35.156205306824198</v>
      </c>
      <c r="F74" s="4">
        <f t="shared" si="1"/>
        <v>3416.163794693176</v>
      </c>
      <c r="G74" s="78">
        <f t="shared" si="2"/>
        <v>3451.32</v>
      </c>
      <c r="H74" s="4"/>
      <c r="I74" s="2"/>
      <c r="J74" s="13">
        <f t="shared" si="3"/>
        <v>5021.3254789446328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ref="D75:D129" si="5">+J74</f>
        <v>5021.3254789446328</v>
      </c>
      <c r="E75" s="4">
        <f t="shared" si="4"/>
        <v>20.922189495602638</v>
      </c>
      <c r="F75" s="4">
        <f t="shared" ref="F75:F129" si="6">G75-E75</f>
        <v>3430.3978105043975</v>
      </c>
      <c r="G75" s="78">
        <f t="shared" ref="G75:G128" si="7">+G74</f>
        <v>3451.32</v>
      </c>
      <c r="H75" s="4"/>
      <c r="I75" s="2"/>
      <c r="J75" s="13">
        <f t="shared" ref="J75:J129" si="8">+D75+E75-G75-H75</f>
        <v>1590.9276684402353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1590.9276684402353</v>
      </c>
      <c r="E76" s="4">
        <f t="shared" si="4"/>
        <v>6.6288652851676479</v>
      </c>
      <c r="F76" s="4">
        <f t="shared" si="6"/>
        <v>3444.6911347148325</v>
      </c>
      <c r="G76" s="78">
        <f t="shared" si="7"/>
        <v>3451.32</v>
      </c>
      <c r="H76" s="4"/>
      <c r="I76" s="2"/>
      <c r="J76" s="13">
        <f t="shared" si="8"/>
        <v>-1853.7634662745972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-1853.7634662745972</v>
      </c>
      <c r="E77" s="4">
        <f t="shared" ref="E77:E129" si="9">+D77*$I$9/12</f>
        <v>-7.7240144428108222</v>
      </c>
      <c r="F77" s="4">
        <f t="shared" si="6"/>
        <v>3459.0440144428112</v>
      </c>
      <c r="G77" s="78">
        <f t="shared" si="7"/>
        <v>3451.32</v>
      </c>
      <c r="H77" s="4"/>
      <c r="I77" s="2"/>
      <c r="J77" s="13">
        <f>+D77+E77-G77-H77</f>
        <v>-5312.807480717408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-5312.807480717408</v>
      </c>
      <c r="E78" s="4">
        <f t="shared" si="9"/>
        <v>-22.136697836322536</v>
      </c>
      <c r="F78" s="4">
        <f t="shared" si="6"/>
        <v>3473.4566978363227</v>
      </c>
      <c r="G78" s="78">
        <f t="shared" si="7"/>
        <v>3451.32</v>
      </c>
      <c r="H78" s="4"/>
      <c r="I78" s="2"/>
      <c r="J78" s="13">
        <f t="shared" si="8"/>
        <v>-8786.2641785537307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-8786.2641785537307</v>
      </c>
      <c r="E79" s="4">
        <f t="shared" si="9"/>
        <v>-36.609434077307213</v>
      </c>
      <c r="F79" s="4">
        <f t="shared" si="6"/>
        <v>3487.9294340773072</v>
      </c>
      <c r="G79" s="78">
        <f t="shared" si="7"/>
        <v>3451.32</v>
      </c>
      <c r="H79" s="4"/>
      <c r="I79" s="2"/>
      <c r="J79" s="13">
        <f t="shared" si="8"/>
        <v>-12274.193612631037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-12274.193612631037</v>
      </c>
      <c r="E80" s="4">
        <f t="shared" si="9"/>
        <v>-51.14247338596266</v>
      </c>
      <c r="F80" s="4">
        <f t="shared" si="6"/>
        <v>3502.4624733859628</v>
      </c>
      <c r="G80" s="78">
        <f t="shared" si="7"/>
        <v>3451.32</v>
      </c>
      <c r="H80" s="4"/>
      <c r="I80" s="2"/>
      <c r="J80" s="13">
        <f t="shared" si="8"/>
        <v>-15776.656086016999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-15776.656086016999</v>
      </c>
      <c r="E81" s="4">
        <f t="shared" si="9"/>
        <v>-65.736067025070838</v>
      </c>
      <c r="F81" s="4">
        <f t="shared" si="6"/>
        <v>3517.0560670250711</v>
      </c>
      <c r="G81" s="78">
        <f t="shared" si="7"/>
        <v>3451.32</v>
      </c>
      <c r="H81" s="4"/>
      <c r="I81" s="2"/>
      <c r="J81" s="13">
        <f t="shared" si="8"/>
        <v>-19293.71215304207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-19293.71215304207</v>
      </c>
      <c r="E82" s="4">
        <f t="shared" si="9"/>
        <v>-80.390467304341954</v>
      </c>
      <c r="F82" s="4">
        <f t="shared" si="6"/>
        <v>3531.7104673043423</v>
      </c>
      <c r="G82" s="78">
        <f t="shared" si="7"/>
        <v>3451.32</v>
      </c>
      <c r="H82" s="4"/>
      <c r="I82" s="2"/>
      <c r="J82" s="13">
        <f t="shared" si="8"/>
        <v>-22825.422620346413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-22825.422620346413</v>
      </c>
      <c r="E83" s="4">
        <f t="shared" si="9"/>
        <v>-95.105927584776722</v>
      </c>
      <c r="F83" s="4">
        <f t="shared" si="6"/>
        <v>3546.4259275847767</v>
      </c>
      <c r="G83" s="78">
        <f t="shared" si="7"/>
        <v>3451.32</v>
      </c>
      <c r="H83" s="4"/>
      <c r="I83" s="2"/>
      <c r="J83" s="13">
        <f t="shared" si="8"/>
        <v>-26371.848547931189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-26371.848547931189</v>
      </c>
      <c r="E84" s="4">
        <f t="shared" si="9"/>
        <v>-109.88270228304663</v>
      </c>
      <c r="F84" s="4">
        <f t="shared" si="6"/>
        <v>3561.2027022830466</v>
      </c>
      <c r="G84" s="78">
        <f t="shared" si="7"/>
        <v>3451.32</v>
      </c>
      <c r="H84" s="4"/>
      <c r="I84" s="2"/>
      <c r="J84" s="13">
        <f t="shared" si="8"/>
        <v>-29933.051250214237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-29933.051250214237</v>
      </c>
      <c r="E85" s="4">
        <f t="shared" si="9"/>
        <v>-124.72104687589267</v>
      </c>
      <c r="F85" s="4">
        <f t="shared" si="6"/>
        <v>3576.0410468758928</v>
      </c>
      <c r="G85" s="78">
        <f t="shared" si="7"/>
        <v>3451.32</v>
      </c>
      <c r="H85" s="4"/>
      <c r="I85" s="2"/>
      <c r="J85" s="13">
        <f t="shared" si="8"/>
        <v>-33509.09229709013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-33509.09229709013</v>
      </c>
      <c r="E86" s="4">
        <f t="shared" si="9"/>
        <v>-139.62121790454222</v>
      </c>
      <c r="F86" s="4">
        <f t="shared" si="6"/>
        <v>3590.9412179045426</v>
      </c>
      <c r="G86" s="78">
        <f t="shared" si="7"/>
        <v>3451.32</v>
      </c>
      <c r="H86" s="4"/>
      <c r="I86" s="2"/>
      <c r="J86" s="13">
        <f t="shared" si="8"/>
        <v>-37100.03351499467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-37100.03351499467</v>
      </c>
      <c r="E87" s="4">
        <f t="shared" si="9"/>
        <v>-154.58347297914446</v>
      </c>
      <c r="F87" s="4">
        <f t="shared" si="6"/>
        <v>3605.9034729791447</v>
      </c>
      <c r="G87" s="78">
        <f t="shared" si="7"/>
        <v>3451.32</v>
      </c>
      <c r="H87" s="4"/>
      <c r="I87" s="2"/>
      <c r="J87" s="13">
        <f t="shared" si="8"/>
        <v>-40705.936987973815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-40705.936987973815</v>
      </c>
      <c r="E88" s="4">
        <f t="shared" si="9"/>
        <v>-169.60807078322424</v>
      </c>
      <c r="F88" s="4">
        <f t="shared" si="6"/>
        <v>3620.9280707832245</v>
      </c>
      <c r="G88" s="78">
        <f t="shared" si="7"/>
        <v>3451.32</v>
      </c>
      <c r="H88" s="4"/>
      <c r="I88" s="2"/>
      <c r="J88" s="13">
        <f t="shared" si="8"/>
        <v>-44326.865058757037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-44326.865058757037</v>
      </c>
      <c r="E89" s="4">
        <f t="shared" si="9"/>
        <v>-184.69527107815432</v>
      </c>
      <c r="F89" s="4">
        <f t="shared" si="6"/>
        <v>3636.0152710781545</v>
      </c>
      <c r="G89" s="78">
        <f t="shared" si="7"/>
        <v>3451.32</v>
      </c>
      <c r="H89" s="4"/>
      <c r="I89" s="2"/>
      <c r="J89" s="13">
        <f t="shared" si="8"/>
        <v>-47962.880329835192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-47962.880329835192</v>
      </c>
      <c r="E90" s="4">
        <f t="shared" si="9"/>
        <v>-199.84533470764666</v>
      </c>
      <c r="F90" s="4">
        <f t="shared" si="6"/>
        <v>3651.1653347076467</v>
      </c>
      <c r="G90" s="78">
        <f t="shared" si="7"/>
        <v>3451.32</v>
      </c>
      <c r="H90" s="4"/>
      <c r="I90" s="2"/>
      <c r="J90" s="13">
        <f t="shared" si="8"/>
        <v>-51614.045664542842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-51614.045664542842</v>
      </c>
      <c r="E91" s="4">
        <f t="shared" si="9"/>
        <v>-215.05852360226186</v>
      </c>
      <c r="F91" s="4">
        <f t="shared" si="6"/>
        <v>3666.3785236022622</v>
      </c>
      <c r="G91" s="78">
        <f t="shared" si="7"/>
        <v>3451.32</v>
      </c>
      <c r="H91" s="4"/>
      <c r="I91" s="2"/>
      <c r="J91" s="13">
        <f t="shared" si="8"/>
        <v>-55280.424188145102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-55280.424188145102</v>
      </c>
      <c r="E92" s="4">
        <f t="shared" si="9"/>
        <v>-230.33510078393795</v>
      </c>
      <c r="F92" s="4">
        <f t="shared" si="6"/>
        <v>3681.655100783938</v>
      </c>
      <c r="G92" s="78">
        <f t="shared" si="7"/>
        <v>3451.32</v>
      </c>
      <c r="H92" s="4"/>
      <c r="I92" s="2"/>
      <c r="J92" s="13">
        <f t="shared" si="8"/>
        <v>-58962.079288929039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-58962.079288929039</v>
      </c>
      <c r="E93" s="4">
        <f t="shared" si="9"/>
        <v>-245.67533037053769</v>
      </c>
      <c r="F93" s="4">
        <f t="shared" si="6"/>
        <v>3696.9953303705379</v>
      </c>
      <c r="G93" s="78">
        <f t="shared" si="7"/>
        <v>3451.32</v>
      </c>
      <c r="H93" s="4"/>
      <c r="I93" s="2"/>
      <c r="J93" s="13">
        <f t="shared" si="8"/>
        <v>-62659.074619299579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-62659.074619299579</v>
      </c>
      <c r="E94" s="4">
        <f t="shared" si="9"/>
        <v>-261.0794775804149</v>
      </c>
      <c r="F94" s="4">
        <f t="shared" si="6"/>
        <v>3712.3994775804149</v>
      </c>
      <c r="G94" s="78">
        <f t="shared" si="7"/>
        <v>3451.32</v>
      </c>
      <c r="H94" s="4"/>
      <c r="I94" s="2"/>
      <c r="J94" s="13">
        <f t="shared" si="8"/>
        <v>-66371.474096880003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-66371.474096880003</v>
      </c>
      <c r="E95" s="4">
        <f t="shared" si="9"/>
        <v>-276.54780873700003</v>
      </c>
      <c r="F95" s="4">
        <f t="shared" si="6"/>
        <v>3727.8678087370004</v>
      </c>
      <c r="G95" s="78">
        <f t="shared" si="7"/>
        <v>3451.32</v>
      </c>
      <c r="H95" s="4"/>
      <c r="I95" s="2"/>
      <c r="J95" s="13">
        <f t="shared" si="8"/>
        <v>-70099.34190561701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-70099.34190561701</v>
      </c>
      <c r="E96" s="4">
        <f t="shared" si="9"/>
        <v>-292.0805912734042</v>
      </c>
      <c r="F96" s="4">
        <f t="shared" si="6"/>
        <v>3743.4005912734042</v>
      </c>
      <c r="G96" s="78">
        <f t="shared" si="7"/>
        <v>3451.32</v>
      </c>
      <c r="H96" s="4"/>
      <c r="I96" s="2"/>
      <c r="J96" s="13">
        <f t="shared" si="8"/>
        <v>-73842.742496890423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-73842.742496890423</v>
      </c>
      <c r="E97" s="4">
        <f t="shared" si="9"/>
        <v>-307.67809373704341</v>
      </c>
      <c r="F97" s="4">
        <f t="shared" si="6"/>
        <v>3758.9980937370437</v>
      </c>
      <c r="G97" s="78">
        <f t="shared" si="7"/>
        <v>3451.32</v>
      </c>
      <c r="H97" s="4"/>
      <c r="I97" s="2"/>
      <c r="J97" s="13">
        <f t="shared" si="8"/>
        <v>-77601.74059062748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-77601.74059062748</v>
      </c>
      <c r="E98" s="4">
        <f t="shared" si="9"/>
        <v>-323.3405857942812</v>
      </c>
      <c r="F98" s="4">
        <f t="shared" si="6"/>
        <v>3774.6605857942814</v>
      </c>
      <c r="G98" s="78">
        <f t="shared" si="7"/>
        <v>3451.32</v>
      </c>
      <c r="H98" s="4"/>
      <c r="I98" s="2"/>
      <c r="J98" s="13">
        <f t="shared" si="8"/>
        <v>-81376.401176421772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-81376.401176421772</v>
      </c>
      <c r="E99" s="4">
        <f t="shared" si="9"/>
        <v>-339.06833823509072</v>
      </c>
      <c r="F99" s="4">
        <f t="shared" si="6"/>
        <v>3790.3883382350909</v>
      </c>
      <c r="G99" s="78">
        <f t="shared" si="7"/>
        <v>3451.32</v>
      </c>
      <c r="H99" s="4"/>
      <c r="I99" s="2"/>
      <c r="J99" s="13">
        <f t="shared" si="8"/>
        <v>-85166.789514656863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-85166.789514656863</v>
      </c>
      <c r="E100" s="4">
        <f t="shared" si="9"/>
        <v>-354.86162297773694</v>
      </c>
      <c r="F100" s="4">
        <f t="shared" si="6"/>
        <v>3806.1816229777369</v>
      </c>
      <c r="G100" s="78">
        <f t="shared" si="7"/>
        <v>3451.32</v>
      </c>
      <c r="H100" s="4"/>
      <c r="I100" s="2"/>
      <c r="J100" s="13">
        <f t="shared" si="8"/>
        <v>-88972.971137634609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-88972.971137634609</v>
      </c>
      <c r="E101" s="4">
        <f t="shared" si="9"/>
        <v>-370.72071307347755</v>
      </c>
      <c r="F101" s="4">
        <f t="shared" si="6"/>
        <v>3822.0407130734775</v>
      </c>
      <c r="G101" s="78">
        <f t="shared" si="7"/>
        <v>3451.32</v>
      </c>
      <c r="H101" s="4"/>
      <c r="I101" s="2"/>
      <c r="J101" s="13">
        <f t="shared" si="8"/>
        <v>-92795.011850708092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-92795.011850708092</v>
      </c>
      <c r="E102" s="4">
        <f t="shared" si="9"/>
        <v>-386.64588271128372</v>
      </c>
      <c r="F102" s="4">
        <f t="shared" si="6"/>
        <v>3837.9658827112839</v>
      </c>
      <c r="G102" s="78">
        <f t="shared" si="7"/>
        <v>3451.32</v>
      </c>
      <c r="H102" s="4"/>
      <c r="I102" s="2"/>
      <c r="J102" s="13">
        <f t="shared" si="8"/>
        <v>-96632.977733419379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-96632.977733419379</v>
      </c>
      <c r="E103" s="4">
        <f t="shared" si="9"/>
        <v>-402.63740722258075</v>
      </c>
      <c r="F103" s="4">
        <f t="shared" si="6"/>
        <v>3853.957407222581</v>
      </c>
      <c r="G103" s="78">
        <f t="shared" si="7"/>
        <v>3451.32</v>
      </c>
      <c r="H103" s="4"/>
      <c r="I103" s="2"/>
      <c r="J103" s="13">
        <f t="shared" si="8"/>
        <v>-100486.93514064196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-100486.93514064196</v>
      </c>
      <c r="E104" s="4">
        <f t="shared" si="9"/>
        <v>-418.69556308600818</v>
      </c>
      <c r="F104" s="4">
        <f t="shared" si="6"/>
        <v>3870.0155630860081</v>
      </c>
      <c r="G104" s="78">
        <f t="shared" si="7"/>
        <v>3451.32</v>
      </c>
      <c r="H104" s="4"/>
      <c r="I104" s="2"/>
      <c r="J104" s="13">
        <f t="shared" si="8"/>
        <v>-104356.95070372797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-104356.95070372797</v>
      </c>
      <c r="E105" s="4">
        <f t="shared" si="9"/>
        <v>-434.8206279321999</v>
      </c>
      <c r="F105" s="4">
        <f t="shared" si="6"/>
        <v>3886.1406279322</v>
      </c>
      <c r="G105" s="78">
        <f t="shared" si="7"/>
        <v>3451.32</v>
      </c>
      <c r="H105" s="4"/>
      <c r="I105" s="2"/>
      <c r="J105" s="13">
        <f t="shared" si="8"/>
        <v>-108243.09133166018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-108243.09133166018</v>
      </c>
      <c r="E106" s="4">
        <f t="shared" si="9"/>
        <v>-451.01288054858406</v>
      </c>
      <c r="F106" s="4">
        <f t="shared" si="6"/>
        <v>3902.3328805485844</v>
      </c>
      <c r="G106" s="78">
        <f t="shared" si="7"/>
        <v>3451.32</v>
      </c>
      <c r="H106" s="4"/>
      <c r="I106" s="2"/>
      <c r="J106" s="13">
        <f t="shared" si="8"/>
        <v>-112145.42421220877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-112145.42421220877</v>
      </c>
      <c r="E107" s="4">
        <f t="shared" si="9"/>
        <v>-467.27260088420326</v>
      </c>
      <c r="F107" s="4">
        <f t="shared" si="6"/>
        <v>3918.5926008842034</v>
      </c>
      <c r="G107" s="78">
        <f t="shared" si="7"/>
        <v>3451.32</v>
      </c>
      <c r="H107" s="4"/>
      <c r="I107" s="2"/>
      <c r="J107" s="13">
        <f t="shared" si="8"/>
        <v>-116064.01681309298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-116064.01681309298</v>
      </c>
      <c r="E108" s="4">
        <f t="shared" si="9"/>
        <v>-483.60007005455412</v>
      </c>
      <c r="F108" s="4">
        <f t="shared" si="6"/>
        <v>3934.9200700545543</v>
      </c>
      <c r="G108" s="78">
        <f t="shared" si="7"/>
        <v>3451.32</v>
      </c>
      <c r="H108" s="4"/>
      <c r="I108" s="2"/>
      <c r="J108" s="13">
        <f t="shared" si="8"/>
        <v>-119998.93688314754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-119998.93688314754</v>
      </c>
      <c r="E109" s="4">
        <f t="shared" si="9"/>
        <v>-499.99557034644812</v>
      </c>
      <c r="F109" s="4">
        <f t="shared" si="6"/>
        <v>3951.3155703464481</v>
      </c>
      <c r="G109" s="78">
        <f t="shared" si="7"/>
        <v>3451.32</v>
      </c>
      <c r="H109" s="4"/>
      <c r="I109" s="2"/>
      <c r="J109" s="13">
        <f t="shared" si="8"/>
        <v>-123950.252453494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-123950.252453494</v>
      </c>
      <c r="E110" s="4">
        <f t="shared" si="9"/>
        <v>-516.45938522289168</v>
      </c>
      <c r="F110" s="4">
        <f t="shared" si="6"/>
        <v>3967.779385222892</v>
      </c>
      <c r="G110" s="78">
        <f t="shared" si="7"/>
        <v>3451.32</v>
      </c>
      <c r="H110" s="4"/>
      <c r="I110" s="2"/>
      <c r="J110" s="13">
        <f t="shared" si="8"/>
        <v>-127918.0318387169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-127918.0318387169</v>
      </c>
      <c r="E111" s="4">
        <f t="shared" si="9"/>
        <v>-532.99179932798711</v>
      </c>
      <c r="F111" s="4">
        <f t="shared" si="6"/>
        <v>3984.3117993279875</v>
      </c>
      <c r="G111" s="78">
        <f t="shared" si="7"/>
        <v>3451.32</v>
      </c>
      <c r="H111" s="4"/>
      <c r="I111" s="2"/>
      <c r="J111" s="13">
        <f t="shared" si="8"/>
        <v>-131902.34363804487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-131902.34363804487</v>
      </c>
      <c r="E112" s="4">
        <f t="shared" si="9"/>
        <v>-549.59309849185365</v>
      </c>
      <c r="F112" s="4">
        <f t="shared" si="6"/>
        <v>4000.9130984918538</v>
      </c>
      <c r="G112" s="78">
        <f t="shared" si="7"/>
        <v>3451.32</v>
      </c>
      <c r="H112" s="4"/>
      <c r="I112" s="2"/>
      <c r="J112" s="13">
        <f t="shared" si="8"/>
        <v>-135903.25673653674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-135903.25673653674</v>
      </c>
      <c r="E113" s="4">
        <f t="shared" si="9"/>
        <v>-566.26356973556983</v>
      </c>
      <c r="F113" s="4">
        <f t="shared" si="6"/>
        <v>4017.5835697355701</v>
      </c>
      <c r="G113" s="78">
        <f t="shared" si="7"/>
        <v>3451.32</v>
      </c>
      <c r="H113" s="4"/>
      <c r="I113" s="2"/>
      <c r="J113" s="13">
        <f t="shared" si="8"/>
        <v>-139920.84030627232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-139920.84030627232</v>
      </c>
      <c r="E114" s="4">
        <f t="shared" si="9"/>
        <v>-583.00350127613467</v>
      </c>
      <c r="F114" s="4">
        <f t="shared" si="6"/>
        <v>4034.3235012761347</v>
      </c>
      <c r="G114" s="78">
        <f t="shared" si="7"/>
        <v>3451.32</v>
      </c>
      <c r="H114" s="4"/>
      <c r="I114" s="2"/>
      <c r="J114" s="13">
        <f t="shared" si="8"/>
        <v>-143955.16380754847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-143955.16380754847</v>
      </c>
      <c r="E115" s="4">
        <f t="shared" si="9"/>
        <v>-599.81318253145196</v>
      </c>
      <c r="F115" s="4">
        <f t="shared" si="6"/>
        <v>4051.1331825314519</v>
      </c>
      <c r="G115" s="78">
        <f t="shared" si="7"/>
        <v>3451.32</v>
      </c>
      <c r="H115" s="4"/>
      <c r="I115" s="2"/>
      <c r="J115" s="13">
        <f t="shared" si="8"/>
        <v>-148006.29699007992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-148006.29699007992</v>
      </c>
      <c r="E116" s="4">
        <f t="shared" si="9"/>
        <v>-616.69290412533303</v>
      </c>
      <c r="F116" s="4">
        <f t="shared" si="6"/>
        <v>4068.0129041253331</v>
      </c>
      <c r="G116" s="78">
        <f t="shared" si="7"/>
        <v>3451.32</v>
      </c>
      <c r="H116" s="4"/>
      <c r="I116" s="2"/>
      <c r="J116" s="13">
        <f t="shared" si="8"/>
        <v>-152074.30989420527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-152074.30989420527</v>
      </c>
      <c r="E117" s="4">
        <f t="shared" si="9"/>
        <v>-633.64295789252208</v>
      </c>
      <c r="F117" s="4">
        <f t="shared" si="6"/>
        <v>4084.9629578925224</v>
      </c>
      <c r="G117" s="78">
        <f t="shared" si="7"/>
        <v>3451.32</v>
      </c>
      <c r="H117" s="4"/>
      <c r="I117" s="2"/>
      <c r="J117" s="13">
        <f t="shared" si="8"/>
        <v>-156159.27285209781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-156159.27285209781</v>
      </c>
      <c r="E118" s="4">
        <f t="shared" si="9"/>
        <v>-650.66363688374088</v>
      </c>
      <c r="F118" s="4">
        <f t="shared" si="6"/>
        <v>4101.9836368837414</v>
      </c>
      <c r="G118" s="78">
        <f t="shared" si="7"/>
        <v>3451.32</v>
      </c>
      <c r="H118" s="4"/>
      <c r="I118" s="2"/>
      <c r="J118" s="13">
        <f t="shared" si="8"/>
        <v>-160261.25648898157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-160261.25648898157</v>
      </c>
      <c r="E119" s="4">
        <f t="shared" si="9"/>
        <v>-667.75523537075662</v>
      </c>
      <c r="F119" s="4">
        <f t="shared" si="6"/>
        <v>4119.0752353707567</v>
      </c>
      <c r="G119" s="78">
        <f t="shared" si="7"/>
        <v>3451.32</v>
      </c>
      <c r="H119" s="4"/>
      <c r="I119" s="2"/>
      <c r="J119" s="13">
        <f t="shared" si="8"/>
        <v>-164380.33172435232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-164380.33172435232</v>
      </c>
      <c r="E120" s="4">
        <f t="shared" si="9"/>
        <v>-684.91804885146803</v>
      </c>
      <c r="F120" s="4">
        <f t="shared" si="6"/>
        <v>4136.2380488514682</v>
      </c>
      <c r="G120" s="78">
        <f t="shared" si="7"/>
        <v>3451.32</v>
      </c>
      <c r="H120" s="4"/>
      <c r="I120" s="2"/>
      <c r="J120" s="13">
        <f t="shared" si="8"/>
        <v>-168516.56977320378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-168516.56977320378</v>
      </c>
      <c r="E121" s="4">
        <f t="shared" si="9"/>
        <v>-702.15237405501568</v>
      </c>
      <c r="F121" s="4">
        <f t="shared" si="6"/>
        <v>4153.4723740550162</v>
      </c>
      <c r="G121" s="78">
        <f t="shared" si="7"/>
        <v>3451.32</v>
      </c>
      <c r="H121" s="4"/>
      <c r="I121" s="2"/>
      <c r="J121" s="13">
        <f t="shared" si="8"/>
        <v>-172670.04214725879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-172670.04214725879</v>
      </c>
      <c r="E122" s="4">
        <f t="shared" si="9"/>
        <v>-719.45850894691159</v>
      </c>
      <c r="F122" s="4">
        <f t="shared" si="6"/>
        <v>4170.7785089469116</v>
      </c>
      <c r="G122" s="78">
        <f t="shared" si="7"/>
        <v>3451.32</v>
      </c>
      <c r="H122" s="4"/>
      <c r="I122" s="2"/>
      <c r="J122" s="13">
        <f t="shared" si="8"/>
        <v>-176840.8206562057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-176840.8206562057</v>
      </c>
      <c r="E123" s="4">
        <f t="shared" si="9"/>
        <v>-736.83675273419055</v>
      </c>
      <c r="F123" s="4">
        <f t="shared" si="6"/>
        <v>4188.1567527341904</v>
      </c>
      <c r="G123" s="78">
        <f t="shared" si="7"/>
        <v>3451.32</v>
      </c>
      <c r="H123" s="4"/>
      <c r="I123" s="2"/>
      <c r="J123" s="13">
        <f t="shared" si="8"/>
        <v>-181028.97740893989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-181028.97740893989</v>
      </c>
      <c r="E124" s="4">
        <f t="shared" si="9"/>
        <v>-754.28740587058292</v>
      </c>
      <c r="F124" s="4">
        <f t="shared" si="6"/>
        <v>4205.6074058705835</v>
      </c>
      <c r="G124" s="78">
        <f t="shared" si="7"/>
        <v>3451.32</v>
      </c>
      <c r="H124" s="4"/>
      <c r="I124" s="2"/>
      <c r="J124" s="13">
        <f t="shared" si="8"/>
        <v>-185234.58481481049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-185234.58481481049</v>
      </c>
      <c r="E125" s="4">
        <f t="shared" si="9"/>
        <v>-771.81077006171029</v>
      </c>
      <c r="F125" s="4">
        <f t="shared" si="6"/>
        <v>4223.1307700617108</v>
      </c>
      <c r="G125" s="78">
        <f t="shared" si="7"/>
        <v>3451.32</v>
      </c>
      <c r="H125" s="4"/>
      <c r="I125" s="2"/>
      <c r="J125" s="13">
        <f t="shared" si="8"/>
        <v>-189457.7155848722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-189457.7155848722</v>
      </c>
      <c r="E126" s="4">
        <f t="shared" si="9"/>
        <v>-789.40714827030081</v>
      </c>
      <c r="F126" s="4">
        <f t="shared" si="6"/>
        <v>4240.7271482703009</v>
      </c>
      <c r="G126" s="78">
        <f t="shared" si="7"/>
        <v>3451.32</v>
      </c>
      <c r="H126" s="4"/>
      <c r="I126" s="2"/>
      <c r="J126" s="13">
        <f t="shared" si="8"/>
        <v>-193698.44273314252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-193698.44273314252</v>
      </c>
      <c r="E127" s="4">
        <f t="shared" si="9"/>
        <v>-807.07684472142728</v>
      </c>
      <c r="F127" s="4">
        <f t="shared" si="6"/>
        <v>4258.3968447214274</v>
      </c>
      <c r="G127" s="78">
        <f t="shared" si="7"/>
        <v>3451.32</v>
      </c>
      <c r="H127" s="4"/>
      <c r="I127" s="2"/>
      <c r="J127" s="13">
        <f t="shared" si="8"/>
        <v>-197956.83957786395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-197956.83957786395</v>
      </c>
      <c r="E128" s="4">
        <f t="shared" si="9"/>
        <v>-824.82016490776653</v>
      </c>
      <c r="F128" s="4">
        <f t="shared" si="6"/>
        <v>4276.140164907767</v>
      </c>
      <c r="G128" s="78">
        <f t="shared" si="7"/>
        <v>3451.32</v>
      </c>
      <c r="H128" s="4"/>
      <c r="I128" s="2"/>
      <c r="J128" s="13">
        <f t="shared" si="8"/>
        <v>-202232.97974277171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-202232.97974277171</v>
      </c>
      <c r="E129" s="4">
        <f t="shared" si="9"/>
        <v>-842.6374155948821</v>
      </c>
      <c r="F129" s="4">
        <f t="shared" si="6"/>
        <v>4076.2374155948819</v>
      </c>
      <c r="G129" s="78">
        <v>3233.6</v>
      </c>
      <c r="H129" s="4"/>
      <c r="I129" s="2"/>
      <c r="J129" s="13">
        <f t="shared" si="8"/>
        <v>-206309.21715836661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I5:J5"/>
    <mergeCell ref="G1:H1"/>
    <mergeCell ref="I1:J1"/>
    <mergeCell ref="L1:Q7"/>
    <mergeCell ref="G2:H2"/>
    <mergeCell ref="I2:J2"/>
    <mergeCell ref="G3:H3"/>
    <mergeCell ref="I3:J3"/>
    <mergeCell ref="G4:H4"/>
    <mergeCell ref="I4:J4"/>
    <mergeCell ref="G5:H5"/>
  </mergeCells>
  <pageMargins left="0.33" right="0.38" top="0.33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CEFF-9681-9246-AD8E-69479A9CE895}">
  <sheetPr>
    <tabColor theme="3" tint="0.59999389629810485"/>
  </sheetPr>
  <dimension ref="A1:Q297"/>
  <sheetViews>
    <sheetView zoomScaleNormal="100" workbookViewId="0">
      <pane xSplit="3" ySplit="8" topLeftCell="D9" activePane="bottomRight" state="frozen"/>
      <selection pane="topRight" activeCell="E1" sqref="E1"/>
      <selection pane="bottomLeft" activeCell="A6" sqref="A6"/>
      <selection pane="bottomRight" activeCell="D2" sqref="D2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8.83203125" style="6"/>
    <col min="13" max="13" width="8.83203125" style="29"/>
  </cols>
  <sheetData>
    <row r="1" spans="1:17" x14ac:dyDescent="0.2">
      <c r="B1" s="7" t="s">
        <v>18</v>
      </c>
      <c r="D1" s="39" t="s">
        <v>61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64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62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10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0.05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419249.4071121717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0.05</v>
      </c>
      <c r="J9" s="42">
        <v>180000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180000</v>
      </c>
      <c r="E10" s="4">
        <f>+D10*$I$9/12</f>
        <v>750</v>
      </c>
      <c r="F10" s="4">
        <f>G10-E10</f>
        <v>2701.32</v>
      </c>
      <c r="G10" s="78">
        <v>3451.32</v>
      </c>
      <c r="H10" s="4"/>
      <c r="I10" s="2"/>
      <c r="J10" s="13">
        <f>+D10+E10-G10-H10</f>
        <v>177298.68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4" si="0">+J10</f>
        <v>177298.68</v>
      </c>
      <c r="E11" s="4">
        <f>+D11*$I$9/12</f>
        <v>738.7444999999999</v>
      </c>
      <c r="F11" s="4">
        <f t="shared" ref="F11:F74" si="1">G11-E11</f>
        <v>2712.5755000000004</v>
      </c>
      <c r="G11" s="78">
        <f t="shared" ref="G11:G74" si="2">+G10</f>
        <v>3451.32</v>
      </c>
      <c r="H11" s="4"/>
      <c r="I11" s="2"/>
      <c r="J11" s="13">
        <f t="shared" ref="J11:J74" si="3">+D11+E11-G11-H11</f>
        <v>174586.10449999999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174586.10449999999</v>
      </c>
      <c r="E12" s="4">
        <f>+D12*$I$9/12</f>
        <v>727.44210208333334</v>
      </c>
      <c r="F12" s="4">
        <f t="shared" si="1"/>
        <v>2723.8778979166668</v>
      </c>
      <c r="G12" s="78">
        <f t="shared" si="2"/>
        <v>3451.32</v>
      </c>
      <c r="H12" s="4"/>
      <c r="I12" s="2"/>
      <c r="J12" s="13">
        <f>+D12+E12-G12-H12</f>
        <v>171862.2266020833</v>
      </c>
      <c r="K12" s="12"/>
      <c r="M12" s="30">
        <f>INDEX(B8:M108,MATCH(5,A8:A108,0),MATCH("End Balance",B8:M8,0))</f>
        <v>166380.37504297917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171862.2266020833</v>
      </c>
      <c r="E13" s="4">
        <f t="shared" ref="E13:E76" si="4">+D13*$I$9/12</f>
        <v>716.09261084201387</v>
      </c>
      <c r="F13" s="4">
        <f t="shared" si="1"/>
        <v>2735.2273891579862</v>
      </c>
      <c r="G13" s="78">
        <f t="shared" si="2"/>
        <v>3451.32</v>
      </c>
      <c r="H13" s="4"/>
      <c r="I13" s="2"/>
      <c r="J13" s="13">
        <f t="shared" si="3"/>
        <v>169126.99921292532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169126.99921292532</v>
      </c>
      <c r="E14" s="4">
        <f t="shared" si="4"/>
        <v>704.6958300538555</v>
      </c>
      <c r="F14" s="4">
        <f t="shared" si="1"/>
        <v>2746.6241699461448</v>
      </c>
      <c r="G14" s="78">
        <f t="shared" si="2"/>
        <v>3451.32</v>
      </c>
      <c r="H14" s="4"/>
      <c r="I14" s="2"/>
      <c r="J14" s="13">
        <f t="shared" si="3"/>
        <v>166380.37504297917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166380.37504297917</v>
      </c>
      <c r="E15" s="4">
        <f t="shared" si="4"/>
        <v>693.25156267907994</v>
      </c>
      <c r="F15" s="4">
        <f t="shared" si="1"/>
        <v>2758.0684373209201</v>
      </c>
      <c r="G15" s="78">
        <f t="shared" si="2"/>
        <v>3451.32</v>
      </c>
      <c r="H15" s="4"/>
      <c r="I15" s="2"/>
      <c r="J15" s="13">
        <f t="shared" si="3"/>
        <v>163622.30660565823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163622.30660565823</v>
      </c>
      <c r="E16" s="4">
        <f t="shared" si="4"/>
        <v>681.75961085690926</v>
      </c>
      <c r="F16" s="4">
        <f t="shared" si="1"/>
        <v>2769.560389143091</v>
      </c>
      <c r="G16" s="78">
        <f t="shared" si="2"/>
        <v>3451.32</v>
      </c>
      <c r="H16" s="4"/>
      <c r="I16" s="2"/>
      <c r="J16" s="13">
        <f t="shared" si="3"/>
        <v>160852.74621651514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160852.74621651514</v>
      </c>
      <c r="E17" s="4">
        <f t="shared" si="4"/>
        <v>670.21977590214647</v>
      </c>
      <c r="F17" s="4">
        <f t="shared" si="1"/>
        <v>2781.1002240978537</v>
      </c>
      <c r="G17" s="78">
        <f t="shared" si="2"/>
        <v>3451.32</v>
      </c>
      <c r="H17" s="4"/>
      <c r="I17" s="2"/>
      <c r="J17" s="13">
        <f t="shared" si="3"/>
        <v>158071.64599241727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158071.64599241727</v>
      </c>
      <c r="E18" s="4">
        <f t="shared" si="4"/>
        <v>658.63185830173859</v>
      </c>
      <c r="F18" s="4">
        <f t="shared" si="1"/>
        <v>2792.6881416982615</v>
      </c>
      <c r="G18" s="78">
        <f t="shared" si="2"/>
        <v>3451.32</v>
      </c>
      <c r="H18" s="4"/>
      <c r="I18" s="2"/>
      <c r="J18" s="13">
        <f t="shared" si="3"/>
        <v>155278.95785071899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155278.95785071899</v>
      </c>
      <c r="E19" s="4">
        <f t="shared" si="4"/>
        <v>646.99565771132916</v>
      </c>
      <c r="F19" s="4">
        <f t="shared" si="1"/>
        <v>2804.3243422886708</v>
      </c>
      <c r="G19" s="78">
        <f t="shared" si="2"/>
        <v>3451.32</v>
      </c>
      <c r="H19" s="4"/>
      <c r="I19" s="2"/>
      <c r="J19" s="13">
        <f t="shared" si="3"/>
        <v>152474.6335084303</v>
      </c>
      <c r="K19" s="12"/>
      <c r="M19" s="30" t="s">
        <v>40</v>
      </c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152474.6335084303</v>
      </c>
      <c r="E20" s="4">
        <f t="shared" si="4"/>
        <v>635.31097295179291</v>
      </c>
      <c r="F20" s="4">
        <f t="shared" si="1"/>
        <v>2816.0090270482074</v>
      </c>
      <c r="G20" s="78">
        <f t="shared" si="2"/>
        <v>3451.32</v>
      </c>
      <c r="H20" s="4"/>
      <c r="I20" s="2"/>
      <c r="J20" s="13">
        <f t="shared" si="3"/>
        <v>149658.62448138208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149658.62448138208</v>
      </c>
      <c r="E21" s="4">
        <f t="shared" si="4"/>
        <v>623.57760200575865</v>
      </c>
      <c r="F21" s="4">
        <f t="shared" si="1"/>
        <v>2827.7423979942414</v>
      </c>
      <c r="G21" s="78">
        <f t="shared" si="2"/>
        <v>3451.32</v>
      </c>
      <c r="H21" s="4"/>
      <c r="I21" s="2"/>
      <c r="J21" s="13">
        <f t="shared" si="3"/>
        <v>146830.88208338784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146830.88208338784</v>
      </c>
      <c r="E22" s="4">
        <f t="shared" si="4"/>
        <v>611.79534201411604</v>
      </c>
      <c r="F22" s="4">
        <f t="shared" si="1"/>
        <v>2839.524657985884</v>
      </c>
      <c r="G22" s="78">
        <f t="shared" si="2"/>
        <v>3451.32</v>
      </c>
      <c r="H22" s="4"/>
      <c r="I22" s="2"/>
      <c r="J22" s="13">
        <f t="shared" si="3"/>
        <v>143991.35742540195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143991.35742540195</v>
      </c>
      <c r="E23" s="4">
        <f t="shared" si="4"/>
        <v>599.96398927250812</v>
      </c>
      <c r="F23" s="4">
        <f t="shared" si="1"/>
        <v>2851.356010727492</v>
      </c>
      <c r="G23" s="78">
        <f t="shared" si="2"/>
        <v>3451.32</v>
      </c>
      <c r="H23" s="4"/>
      <c r="I23" s="2"/>
      <c r="J23" s="13">
        <f t="shared" si="3"/>
        <v>141140.00141467445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141140.00141467445</v>
      </c>
      <c r="E24" s="4">
        <f t="shared" si="4"/>
        <v>588.08333922781026</v>
      </c>
      <c r="F24" s="4">
        <f t="shared" si="1"/>
        <v>2863.2366607721897</v>
      </c>
      <c r="G24" s="78">
        <f t="shared" si="2"/>
        <v>3451.32</v>
      </c>
      <c r="H24" s="4"/>
      <c r="I24" s="2"/>
      <c r="J24" s="13">
        <f t="shared" si="3"/>
        <v>138276.76475390224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138276.76475390224</v>
      </c>
      <c r="E25" s="4">
        <f t="shared" si="4"/>
        <v>576.15318647459264</v>
      </c>
      <c r="F25" s="4">
        <f t="shared" si="1"/>
        <v>2875.1668135254076</v>
      </c>
      <c r="G25" s="78">
        <f t="shared" si="2"/>
        <v>3451.32</v>
      </c>
      <c r="H25" s="4"/>
      <c r="I25" s="2"/>
      <c r="J25" s="13">
        <f t="shared" si="3"/>
        <v>135401.59794037684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135401.59794037684</v>
      </c>
      <c r="E26" s="4">
        <f t="shared" si="4"/>
        <v>564.17332475157025</v>
      </c>
      <c r="F26" s="4">
        <f t="shared" si="1"/>
        <v>2887.1466752484298</v>
      </c>
      <c r="G26" s="78">
        <f t="shared" si="2"/>
        <v>3451.32</v>
      </c>
      <c r="H26" s="4"/>
      <c r="I26" s="2"/>
      <c r="J26" s="13">
        <f t="shared" si="3"/>
        <v>132514.45126512842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132514.45126512842</v>
      </c>
      <c r="E27" s="4">
        <f t="shared" si="4"/>
        <v>552.14354693803512</v>
      </c>
      <c r="F27" s="4">
        <f t="shared" si="1"/>
        <v>2899.1764530619648</v>
      </c>
      <c r="G27" s="78">
        <f t="shared" si="2"/>
        <v>3451.32</v>
      </c>
      <c r="H27" s="4"/>
      <c r="I27" s="2"/>
      <c r="J27" s="13">
        <f t="shared" si="3"/>
        <v>129615.27481206643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129615.27481206643</v>
      </c>
      <c r="E28" s="4">
        <f t="shared" si="4"/>
        <v>540.06364505027682</v>
      </c>
      <c r="F28" s="4">
        <f t="shared" si="1"/>
        <v>2911.2563549497236</v>
      </c>
      <c r="G28" s="78">
        <f t="shared" si="2"/>
        <v>3451.32</v>
      </c>
      <c r="H28" s="4"/>
      <c r="I28" s="2"/>
      <c r="J28" s="13">
        <f t="shared" si="3"/>
        <v>126704.0184571167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126704.0184571167</v>
      </c>
      <c r="E29" s="4">
        <f t="shared" si="4"/>
        <v>527.93341023798632</v>
      </c>
      <c r="F29" s="4">
        <f t="shared" si="1"/>
        <v>2923.386589762014</v>
      </c>
      <c r="G29" s="78">
        <f t="shared" si="2"/>
        <v>3451.32</v>
      </c>
      <c r="H29" s="4"/>
      <c r="I29" s="2"/>
      <c r="J29" s="13">
        <f t="shared" si="3"/>
        <v>123780.63186735468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123780.63186735468</v>
      </c>
      <c r="E30" s="4">
        <f t="shared" si="4"/>
        <v>515.75263278064449</v>
      </c>
      <c r="F30" s="4">
        <f t="shared" si="1"/>
        <v>2935.5673672193557</v>
      </c>
      <c r="G30" s="78">
        <f t="shared" si="2"/>
        <v>3451.32</v>
      </c>
      <c r="H30" s="4"/>
      <c r="I30" s="2"/>
      <c r="J30" s="13">
        <f t="shared" si="3"/>
        <v>120845.06450013531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120845.06450013531</v>
      </c>
      <c r="E31" s="4">
        <f t="shared" si="4"/>
        <v>503.52110208389718</v>
      </c>
      <c r="F31" s="4">
        <f t="shared" si="1"/>
        <v>2947.7988979161028</v>
      </c>
      <c r="G31" s="78">
        <f t="shared" si="2"/>
        <v>3451.32</v>
      </c>
      <c r="H31" s="4"/>
      <c r="I31" s="2"/>
      <c r="J31" s="13">
        <f t="shared" si="3"/>
        <v>117897.26560221919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117897.26560221919</v>
      </c>
      <c r="E32" s="4">
        <f t="shared" si="4"/>
        <v>491.23860667591333</v>
      </c>
      <c r="F32" s="4">
        <f t="shared" si="1"/>
        <v>2960.081393324087</v>
      </c>
      <c r="G32" s="78">
        <f t="shared" si="2"/>
        <v>3451.32</v>
      </c>
      <c r="H32" s="4"/>
      <c r="I32" s="2"/>
      <c r="J32" s="13">
        <f t="shared" si="3"/>
        <v>114937.18420889509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114937.18420889509</v>
      </c>
      <c r="E33" s="4">
        <f t="shared" si="4"/>
        <v>478.90493420372962</v>
      </c>
      <c r="F33" s="4">
        <f t="shared" si="1"/>
        <v>2972.4150657962705</v>
      </c>
      <c r="G33" s="78">
        <f t="shared" si="2"/>
        <v>3451.32</v>
      </c>
      <c r="H33" s="4"/>
      <c r="I33" s="2"/>
      <c r="J33" s="13">
        <f t="shared" si="3"/>
        <v>111964.76914309882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111964.76914309882</v>
      </c>
      <c r="E34" s="4">
        <f t="shared" si="4"/>
        <v>466.51987142957842</v>
      </c>
      <c r="F34" s="4">
        <f t="shared" si="1"/>
        <v>2984.8001285704217</v>
      </c>
      <c r="G34" s="78">
        <f t="shared" si="2"/>
        <v>3451.32</v>
      </c>
      <c r="H34" s="4"/>
      <c r="I34" s="2"/>
      <c r="J34" s="13">
        <f t="shared" si="3"/>
        <v>108979.9690145284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108979.9690145284</v>
      </c>
      <c r="E35" s="4">
        <f t="shared" si="4"/>
        <v>454.08320422720163</v>
      </c>
      <c r="F35" s="4">
        <f t="shared" si="1"/>
        <v>2997.2367957727984</v>
      </c>
      <c r="G35" s="78">
        <f t="shared" si="2"/>
        <v>3451.32</v>
      </c>
      <c r="H35" s="4"/>
      <c r="I35" s="2"/>
      <c r="J35" s="13">
        <f t="shared" si="3"/>
        <v>105982.7322187556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105982.7322187556</v>
      </c>
      <c r="E36" s="4">
        <f t="shared" si="4"/>
        <v>441.59471757814839</v>
      </c>
      <c r="F36" s="4">
        <f t="shared" si="1"/>
        <v>3009.7252824218517</v>
      </c>
      <c r="G36" s="78">
        <f t="shared" si="2"/>
        <v>3451.32</v>
      </c>
      <c r="H36" s="4"/>
      <c r="I36" s="2"/>
      <c r="J36" s="13">
        <f t="shared" si="3"/>
        <v>102973.00693633374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102973.00693633374</v>
      </c>
      <c r="E37" s="4">
        <f t="shared" si="4"/>
        <v>429.05419556805731</v>
      </c>
      <c r="F37" s="4">
        <f t="shared" si="1"/>
        <v>3022.2658044319428</v>
      </c>
      <c r="G37" s="78">
        <f t="shared" si="2"/>
        <v>3451.32</v>
      </c>
      <c r="H37" s="4"/>
      <c r="I37" s="2"/>
      <c r="J37" s="13">
        <f t="shared" si="3"/>
        <v>99950.741131901785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99950.741131901785</v>
      </c>
      <c r="E38" s="4">
        <f t="shared" si="4"/>
        <v>416.46142138292413</v>
      </c>
      <c r="F38" s="4">
        <f t="shared" si="1"/>
        <v>3034.8585786170761</v>
      </c>
      <c r="G38" s="78">
        <f t="shared" si="2"/>
        <v>3451.32</v>
      </c>
      <c r="H38" s="4"/>
      <c r="I38" s="2"/>
      <c r="J38" s="13">
        <f t="shared" si="3"/>
        <v>96915.882553284697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96915.882553284697</v>
      </c>
      <c r="E39" s="4">
        <f t="shared" si="4"/>
        <v>403.81617730535294</v>
      </c>
      <c r="F39" s="4">
        <f t="shared" si="1"/>
        <v>3047.5038226946472</v>
      </c>
      <c r="G39" s="78">
        <f t="shared" si="2"/>
        <v>3451.32</v>
      </c>
      <c r="H39" s="4"/>
      <c r="I39" s="2"/>
      <c r="J39" s="13">
        <f t="shared" si="3"/>
        <v>93868.378730590048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93868.378730590048</v>
      </c>
      <c r="E40" s="4">
        <f t="shared" si="4"/>
        <v>391.11824471079188</v>
      </c>
      <c r="F40" s="4">
        <f t="shared" si="1"/>
        <v>3060.2017552892084</v>
      </c>
      <c r="G40" s="78">
        <f t="shared" si="2"/>
        <v>3451.32</v>
      </c>
      <c r="H40" s="4"/>
      <c r="I40" s="2"/>
      <c r="J40" s="13">
        <f t="shared" si="3"/>
        <v>90808.176975300827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90808.176975300827</v>
      </c>
      <c r="E41" s="4">
        <f t="shared" si="4"/>
        <v>378.36740406375344</v>
      </c>
      <c r="F41" s="4">
        <f t="shared" si="1"/>
        <v>3072.9525959362468</v>
      </c>
      <c r="G41" s="78">
        <f t="shared" si="2"/>
        <v>3451.32</v>
      </c>
      <c r="H41" s="4"/>
      <c r="I41" s="2"/>
      <c r="J41" s="13">
        <f t="shared" si="3"/>
        <v>87735.224379364576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87735.224379364576</v>
      </c>
      <c r="E42" s="4">
        <f t="shared" si="4"/>
        <v>365.56343491401907</v>
      </c>
      <c r="F42" s="4">
        <f t="shared" si="1"/>
        <v>3085.756565085981</v>
      </c>
      <c r="G42" s="78">
        <f t="shared" si="2"/>
        <v>3451.32</v>
      </c>
      <c r="H42" s="4"/>
      <c r="I42" s="2"/>
      <c r="J42" s="13">
        <f t="shared" si="3"/>
        <v>84649.467814278585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84649.467814278585</v>
      </c>
      <c r="E43" s="4">
        <f t="shared" si="4"/>
        <v>352.70611589282748</v>
      </c>
      <c r="F43" s="4">
        <f t="shared" si="1"/>
        <v>3098.6138841071725</v>
      </c>
      <c r="G43" s="78">
        <f t="shared" si="2"/>
        <v>3451.32</v>
      </c>
      <c r="H43" s="4"/>
      <c r="I43" s="2"/>
      <c r="J43" s="13">
        <f t="shared" si="3"/>
        <v>81550.853930171404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81550.853930171404</v>
      </c>
      <c r="E44" s="4">
        <f t="shared" si="4"/>
        <v>339.79522470904755</v>
      </c>
      <c r="F44" s="4">
        <f t="shared" si="1"/>
        <v>3111.5247752909527</v>
      </c>
      <c r="G44" s="78">
        <f t="shared" si="2"/>
        <v>3451.32</v>
      </c>
      <c r="H44" s="4"/>
      <c r="I44" s="2"/>
      <c r="J44" s="13">
        <f t="shared" si="3"/>
        <v>78439.329154880441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78439.329154880441</v>
      </c>
      <c r="E45" s="4">
        <f t="shared" si="4"/>
        <v>326.8305381453352</v>
      </c>
      <c r="F45" s="4">
        <f t="shared" si="1"/>
        <v>3124.489461854665</v>
      </c>
      <c r="G45" s="78">
        <f t="shared" si="2"/>
        <v>3451.32</v>
      </c>
      <c r="H45" s="4"/>
      <c r="I45" s="2"/>
      <c r="J45" s="13">
        <f t="shared" si="3"/>
        <v>75314.839693025773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75314.839693025773</v>
      </c>
      <c r="E46" s="4">
        <f t="shared" si="4"/>
        <v>313.81183205427408</v>
      </c>
      <c r="F46" s="4">
        <f t="shared" si="1"/>
        <v>3137.5081679457262</v>
      </c>
      <c r="G46" s="78">
        <f t="shared" si="2"/>
        <v>3451.32</v>
      </c>
      <c r="H46" s="4"/>
      <c r="I46" s="2"/>
      <c r="J46" s="13">
        <f t="shared" si="3"/>
        <v>72177.331525080037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72177.331525080037</v>
      </c>
      <c r="E47" s="4">
        <f t="shared" si="4"/>
        <v>300.73888135450017</v>
      </c>
      <c r="F47" s="4">
        <f t="shared" si="1"/>
        <v>3150.5811186454998</v>
      </c>
      <c r="G47" s="78">
        <f t="shared" si="2"/>
        <v>3451.32</v>
      </c>
      <c r="H47" s="4"/>
      <c r="I47" s="2"/>
      <c r="J47" s="13">
        <f t="shared" si="3"/>
        <v>69026.750406434527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69026.750406434527</v>
      </c>
      <c r="E48" s="4">
        <f t="shared" si="4"/>
        <v>287.61146002681056</v>
      </c>
      <c r="F48" s="4">
        <f t="shared" si="1"/>
        <v>3163.7085399731895</v>
      </c>
      <c r="G48" s="78">
        <f t="shared" si="2"/>
        <v>3451.32</v>
      </c>
      <c r="H48" s="4"/>
      <c r="I48" s="2"/>
      <c r="J48" s="13">
        <f t="shared" si="3"/>
        <v>65863.041866461324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65863.041866461324</v>
      </c>
      <c r="E49" s="4">
        <f t="shared" si="4"/>
        <v>274.42934111025551</v>
      </c>
      <c r="F49" s="4">
        <f t="shared" si="1"/>
        <v>3176.8906588897448</v>
      </c>
      <c r="G49" s="78">
        <f t="shared" si="2"/>
        <v>3451.32</v>
      </c>
      <c r="H49" s="4"/>
      <c r="I49" s="2"/>
      <c r="J49" s="13">
        <f t="shared" si="3"/>
        <v>62686.15120757158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62686.15120757158</v>
      </c>
      <c r="E50" s="4">
        <f t="shared" si="4"/>
        <v>261.19229669821493</v>
      </c>
      <c r="F50" s="4">
        <f t="shared" si="1"/>
        <v>3190.127703301785</v>
      </c>
      <c r="G50" s="78">
        <f t="shared" si="2"/>
        <v>3451.32</v>
      </c>
      <c r="H50" s="4"/>
      <c r="I50" s="2"/>
      <c r="J50" s="13">
        <f t="shared" si="3"/>
        <v>59496.023504269797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59496.023504269797</v>
      </c>
      <c r="E51" s="4">
        <f t="shared" si="4"/>
        <v>247.90009793445748</v>
      </c>
      <c r="F51" s="4">
        <f t="shared" si="1"/>
        <v>3203.4199020655428</v>
      </c>
      <c r="G51" s="78">
        <f t="shared" si="2"/>
        <v>3451.32</v>
      </c>
      <c r="H51" s="4"/>
      <c r="I51" s="2"/>
      <c r="J51" s="13">
        <f t="shared" si="3"/>
        <v>56292.603602204254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56292.603602204254</v>
      </c>
      <c r="E52" s="4">
        <f t="shared" si="4"/>
        <v>234.55251500918439</v>
      </c>
      <c r="F52" s="4">
        <f t="shared" si="1"/>
        <v>3216.7674849908158</v>
      </c>
      <c r="G52" s="78">
        <f t="shared" si="2"/>
        <v>3451.32</v>
      </c>
      <c r="H52" s="4"/>
      <c r="I52" s="2"/>
      <c r="J52" s="13">
        <f t="shared" si="3"/>
        <v>53075.836117213439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53075.836117213439</v>
      </c>
      <c r="E53" s="4">
        <f t="shared" si="4"/>
        <v>221.149317155056</v>
      </c>
      <c r="F53" s="4">
        <f t="shared" si="1"/>
        <v>3230.1706828449442</v>
      </c>
      <c r="G53" s="78">
        <f t="shared" si="2"/>
        <v>3451.32</v>
      </c>
      <c r="H53" s="4"/>
      <c r="I53" s="2"/>
      <c r="J53" s="13">
        <f t="shared" si="3"/>
        <v>49845.665434368493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49845.665434368493</v>
      </c>
      <c r="E54" s="4">
        <f t="shared" si="4"/>
        <v>207.69027264320206</v>
      </c>
      <c r="F54" s="4">
        <f t="shared" si="1"/>
        <v>3243.629727356798</v>
      </c>
      <c r="G54" s="78">
        <f t="shared" si="2"/>
        <v>3451.32</v>
      </c>
      <c r="H54" s="4"/>
      <c r="I54" s="2"/>
      <c r="J54" s="13">
        <f t="shared" si="3"/>
        <v>46602.035707011695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46602.035707011695</v>
      </c>
      <c r="E55" s="4">
        <f t="shared" si="4"/>
        <v>194.17514877921542</v>
      </c>
      <c r="F55" s="4">
        <f t="shared" si="1"/>
        <v>3257.1448512207849</v>
      </c>
      <c r="G55" s="78">
        <f t="shared" si="2"/>
        <v>3451.32</v>
      </c>
      <c r="H55" s="4"/>
      <c r="I55" s="2"/>
      <c r="J55" s="13">
        <f t="shared" si="3"/>
        <v>43344.890855790909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43344.890855790909</v>
      </c>
      <c r="E56" s="4">
        <f t="shared" si="4"/>
        <v>180.6037118991288</v>
      </c>
      <c r="F56" s="4">
        <f t="shared" si="1"/>
        <v>3270.7162881008712</v>
      </c>
      <c r="G56" s="78">
        <f t="shared" si="2"/>
        <v>3451.32</v>
      </c>
      <c r="H56" s="4"/>
      <c r="I56" s="2"/>
      <c r="J56" s="13">
        <f t="shared" si="3"/>
        <v>40074.174567690039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40074.174567690039</v>
      </c>
      <c r="E57" s="4">
        <f t="shared" si="4"/>
        <v>166.97572736537518</v>
      </c>
      <c r="F57" s="4">
        <f t="shared" si="1"/>
        <v>3284.3442726346248</v>
      </c>
      <c r="G57" s="78">
        <f t="shared" si="2"/>
        <v>3451.32</v>
      </c>
      <c r="H57" s="4"/>
      <c r="I57" s="2"/>
      <c r="J57" s="13">
        <f t="shared" si="3"/>
        <v>36789.830295055413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36789.830295055413</v>
      </c>
      <c r="E58" s="4">
        <f t="shared" si="4"/>
        <v>153.2909595627309</v>
      </c>
      <c r="F58" s="4">
        <f t="shared" si="1"/>
        <v>3298.029040437269</v>
      </c>
      <c r="G58" s="78">
        <f t="shared" si="2"/>
        <v>3451.32</v>
      </c>
      <c r="H58" s="4"/>
      <c r="I58" s="2"/>
      <c r="J58" s="13">
        <f t="shared" si="3"/>
        <v>33491.801254618142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33491.801254618142</v>
      </c>
      <c r="E59" s="4">
        <f t="shared" si="4"/>
        <v>139.54917189424228</v>
      </c>
      <c r="F59" s="4">
        <f t="shared" si="1"/>
        <v>3311.770828105758</v>
      </c>
      <c r="G59" s="78">
        <f t="shared" si="2"/>
        <v>3451.32</v>
      </c>
      <c r="H59" s="4"/>
      <c r="I59" s="2"/>
      <c r="J59" s="13">
        <f t="shared" si="3"/>
        <v>30180.030426512385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30180.030426512385</v>
      </c>
      <c r="E60" s="4">
        <f t="shared" si="4"/>
        <v>125.75012677713494</v>
      </c>
      <c r="F60" s="4">
        <f t="shared" si="1"/>
        <v>3325.5698732228652</v>
      </c>
      <c r="G60" s="78">
        <f t="shared" si="2"/>
        <v>3451.32</v>
      </c>
      <c r="H60" s="4"/>
      <c r="I60" s="2"/>
      <c r="J60" s="13">
        <f t="shared" si="3"/>
        <v>26854.460553289522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26854.460553289522</v>
      </c>
      <c r="E61" s="4">
        <f t="shared" si="4"/>
        <v>111.89358563870634</v>
      </c>
      <c r="F61" s="4">
        <f t="shared" si="1"/>
        <v>3339.4264143612936</v>
      </c>
      <c r="G61" s="78">
        <f t="shared" si="2"/>
        <v>3451.32</v>
      </c>
      <c r="H61" s="4"/>
      <c r="I61" s="2"/>
      <c r="J61" s="13">
        <f t="shared" si="3"/>
        <v>23515.034138928229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23515.034138928229</v>
      </c>
      <c r="E62" s="4">
        <f t="shared" si="4"/>
        <v>97.979308912200963</v>
      </c>
      <c r="F62" s="4">
        <f t="shared" si="1"/>
        <v>3353.3406910877993</v>
      </c>
      <c r="G62" s="78">
        <f t="shared" si="2"/>
        <v>3451.32</v>
      </c>
      <c r="H62" s="4"/>
      <c r="I62" s="2"/>
      <c r="J62" s="13">
        <f t="shared" si="3"/>
        <v>20161.693447840429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20161.693447840429</v>
      </c>
      <c r="E63" s="4">
        <f t="shared" si="4"/>
        <v>84.007056032668459</v>
      </c>
      <c r="F63" s="4">
        <f t="shared" si="1"/>
        <v>3367.3129439673316</v>
      </c>
      <c r="G63" s="78">
        <f t="shared" si="2"/>
        <v>3451.32</v>
      </c>
      <c r="H63" s="4"/>
      <c r="I63" s="2"/>
      <c r="J63" s="13">
        <f t="shared" si="3"/>
        <v>16794.380503873097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16794.380503873097</v>
      </c>
      <c r="E64" s="4">
        <f t="shared" si="4"/>
        <v>69.976585432804583</v>
      </c>
      <c r="F64" s="4">
        <f t="shared" si="1"/>
        <v>3381.3434145671954</v>
      </c>
      <c r="G64" s="78">
        <f t="shared" si="2"/>
        <v>3451.32</v>
      </c>
      <c r="H64" s="4"/>
      <c r="I64" s="2"/>
      <c r="J64" s="13">
        <f t="shared" si="3"/>
        <v>13413.037089305901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13413.037089305901</v>
      </c>
      <c r="E65" s="4">
        <f t="shared" si="4"/>
        <v>55.887654538774591</v>
      </c>
      <c r="F65" s="4">
        <f t="shared" si="1"/>
        <v>3395.4323454612254</v>
      </c>
      <c r="G65" s="78">
        <f t="shared" si="2"/>
        <v>3451.32</v>
      </c>
      <c r="H65" s="4"/>
      <c r="I65" s="2"/>
      <c r="J65" s="13">
        <f t="shared" si="3"/>
        <v>10017.604743844675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10017.604743844675</v>
      </c>
      <c r="E66" s="4">
        <f t="shared" si="4"/>
        <v>41.740019766019479</v>
      </c>
      <c r="F66" s="4">
        <f t="shared" si="1"/>
        <v>3409.5799802339807</v>
      </c>
      <c r="G66" s="78">
        <f t="shared" si="2"/>
        <v>3451.32</v>
      </c>
      <c r="H66" s="4"/>
      <c r="I66" s="2"/>
      <c r="J66" s="13">
        <f t="shared" si="3"/>
        <v>6608.0247636106942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6608.0247636106942</v>
      </c>
      <c r="E67" s="4">
        <f t="shared" si="4"/>
        <v>27.53343651504456</v>
      </c>
      <c r="F67" s="4">
        <f t="shared" si="1"/>
        <v>3423.7865634849554</v>
      </c>
      <c r="G67" s="78">
        <f t="shared" si="2"/>
        <v>3451.32</v>
      </c>
      <c r="H67" s="4"/>
      <c r="I67" s="2"/>
      <c r="J67" s="13">
        <f t="shared" si="3"/>
        <v>3184.2382001257388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3184.2382001257388</v>
      </c>
      <c r="E68" s="4">
        <f t="shared" si="4"/>
        <v>13.26765916719058</v>
      </c>
      <c r="F68" s="4">
        <f t="shared" si="1"/>
        <v>3438.0523408328095</v>
      </c>
      <c r="G68" s="78">
        <f t="shared" si="2"/>
        <v>3451.32</v>
      </c>
      <c r="H68" s="4"/>
      <c r="I68" s="2"/>
      <c r="J68" s="13">
        <f t="shared" si="3"/>
        <v>-253.81414070707069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-253.81414070707069</v>
      </c>
      <c r="E69" s="4">
        <f t="shared" si="4"/>
        <v>-1.0575589196127946</v>
      </c>
      <c r="F69" s="4">
        <f t="shared" si="1"/>
        <v>3452.377558919613</v>
      </c>
      <c r="G69" s="78">
        <f t="shared" si="2"/>
        <v>3451.32</v>
      </c>
      <c r="H69" s="4"/>
      <c r="I69" s="2"/>
      <c r="J69" s="13">
        <f t="shared" si="3"/>
        <v>-3706.1916996266837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-3706.1916996266837</v>
      </c>
      <c r="E70" s="4">
        <f t="shared" si="4"/>
        <v>-15.442465415111181</v>
      </c>
      <c r="F70" s="4">
        <f t="shared" si="1"/>
        <v>3466.7624654151114</v>
      </c>
      <c r="G70" s="78">
        <f t="shared" si="2"/>
        <v>3451.32</v>
      </c>
      <c r="H70" s="4"/>
      <c r="I70" s="2"/>
      <c r="J70" s="13">
        <f t="shared" si="3"/>
        <v>-7172.954165041795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-7172.954165041795</v>
      </c>
      <c r="E71" s="4">
        <f t="shared" si="4"/>
        <v>-29.887309021007482</v>
      </c>
      <c r="F71" s="4">
        <f t="shared" si="1"/>
        <v>3481.2073090210079</v>
      </c>
      <c r="G71" s="78">
        <f t="shared" si="2"/>
        <v>3451.32</v>
      </c>
      <c r="H71" s="4"/>
      <c r="I71" s="2"/>
      <c r="J71" s="13">
        <f t="shared" si="3"/>
        <v>-10654.161474062803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-10654.161474062803</v>
      </c>
      <c r="E72" s="4">
        <f t="shared" si="4"/>
        <v>-44.392339475261679</v>
      </c>
      <c r="F72" s="4">
        <f t="shared" si="1"/>
        <v>3495.7123394752616</v>
      </c>
      <c r="G72" s="78">
        <f t="shared" si="2"/>
        <v>3451.32</v>
      </c>
      <c r="H72" s="4"/>
      <c r="I72" s="2"/>
      <c r="J72" s="13">
        <f t="shared" si="3"/>
        <v>-14149.873813538064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-14149.873813538064</v>
      </c>
      <c r="E73" s="4">
        <f t="shared" si="4"/>
        <v>-58.957807556408603</v>
      </c>
      <c r="F73" s="4">
        <f t="shared" si="1"/>
        <v>3510.2778075564088</v>
      </c>
      <c r="G73" s="78">
        <f t="shared" si="2"/>
        <v>3451.32</v>
      </c>
      <c r="H73" s="4"/>
      <c r="I73" s="2"/>
      <c r="J73" s="13">
        <f t="shared" si="3"/>
        <v>-17660.151621094472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si="0"/>
        <v>-17660.151621094472</v>
      </c>
      <c r="E74" s="4">
        <f t="shared" si="4"/>
        <v>-73.583965087893645</v>
      </c>
      <c r="F74" s="4">
        <f t="shared" si="1"/>
        <v>3524.903965087894</v>
      </c>
      <c r="G74" s="78">
        <f t="shared" si="2"/>
        <v>3451.32</v>
      </c>
      <c r="H74" s="4"/>
      <c r="I74" s="2"/>
      <c r="J74" s="13">
        <f t="shared" si="3"/>
        <v>-21185.055586182367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ref="D75:D129" si="5">+J74</f>
        <v>-21185.055586182367</v>
      </c>
      <c r="E75" s="4">
        <f t="shared" si="4"/>
        <v>-88.27106494242652</v>
      </c>
      <c r="F75" s="4">
        <f t="shared" ref="F75:F129" si="6">G75-E75</f>
        <v>3539.5910649424268</v>
      </c>
      <c r="G75" s="78">
        <f t="shared" ref="G75:G128" si="7">+G74</f>
        <v>3451.32</v>
      </c>
      <c r="H75" s="4"/>
      <c r="I75" s="2"/>
      <c r="J75" s="13">
        <f t="shared" ref="J75:J129" si="8">+D75+E75-G75-H75</f>
        <v>-24724.646651124793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-24724.646651124793</v>
      </c>
      <c r="E76" s="4">
        <f t="shared" si="4"/>
        <v>-103.01936104635331</v>
      </c>
      <c r="F76" s="4">
        <f t="shared" si="6"/>
        <v>3554.3393610463536</v>
      </c>
      <c r="G76" s="78">
        <f t="shared" si="7"/>
        <v>3451.32</v>
      </c>
      <c r="H76" s="4"/>
      <c r="I76" s="2"/>
      <c r="J76" s="13">
        <f t="shared" si="8"/>
        <v>-28278.986012171146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-28278.986012171146</v>
      </c>
      <c r="E77" s="4">
        <f t="shared" ref="E77:E129" si="9">+D77*$I$9/12</f>
        <v>-117.82910838404645</v>
      </c>
      <c r="F77" s="4">
        <f t="shared" si="6"/>
        <v>3569.1491083840465</v>
      </c>
      <c r="G77" s="78">
        <f t="shared" si="7"/>
        <v>3451.32</v>
      </c>
      <c r="H77" s="4"/>
      <c r="I77" s="2"/>
      <c r="J77" s="13">
        <f>+D77+E77-G77-H77</f>
        <v>-31848.135120555191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-31848.135120555191</v>
      </c>
      <c r="E78" s="4">
        <f t="shared" si="9"/>
        <v>-132.70056300231332</v>
      </c>
      <c r="F78" s="4">
        <f t="shared" si="6"/>
        <v>3584.0205630023133</v>
      </c>
      <c r="G78" s="78">
        <f t="shared" si="7"/>
        <v>3451.32</v>
      </c>
      <c r="H78" s="4"/>
      <c r="I78" s="2"/>
      <c r="J78" s="13">
        <f t="shared" si="8"/>
        <v>-35432.155683557503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-35432.155683557503</v>
      </c>
      <c r="E79" s="4">
        <f t="shared" si="9"/>
        <v>-147.63398201482292</v>
      </c>
      <c r="F79" s="4">
        <f t="shared" si="6"/>
        <v>3598.9539820148229</v>
      </c>
      <c r="G79" s="78">
        <f t="shared" si="7"/>
        <v>3451.32</v>
      </c>
      <c r="H79" s="4"/>
      <c r="I79" s="2"/>
      <c r="J79" s="13">
        <f t="shared" si="8"/>
        <v>-39031.109665572323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-39031.109665572323</v>
      </c>
      <c r="E80" s="4">
        <f t="shared" si="9"/>
        <v>-162.62962360655135</v>
      </c>
      <c r="F80" s="4">
        <f t="shared" si="6"/>
        <v>3613.9496236065515</v>
      </c>
      <c r="G80" s="78">
        <f t="shared" si="7"/>
        <v>3451.32</v>
      </c>
      <c r="H80" s="4"/>
      <c r="I80" s="2"/>
      <c r="J80" s="13">
        <f t="shared" si="8"/>
        <v>-42645.059289178876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-42645.059289178876</v>
      </c>
      <c r="E81" s="4">
        <f t="shared" si="9"/>
        <v>-177.68774703824533</v>
      </c>
      <c r="F81" s="4">
        <f t="shared" si="6"/>
        <v>3629.0077470382457</v>
      </c>
      <c r="G81" s="78">
        <f t="shared" si="7"/>
        <v>3451.32</v>
      </c>
      <c r="H81" s="4"/>
      <c r="I81" s="2"/>
      <c r="J81" s="13">
        <f t="shared" si="8"/>
        <v>-46274.067036217122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-46274.067036217122</v>
      </c>
      <c r="E82" s="4">
        <f t="shared" si="9"/>
        <v>-192.80861265090468</v>
      </c>
      <c r="F82" s="4">
        <f t="shared" si="6"/>
        <v>3644.1286126509049</v>
      </c>
      <c r="G82" s="78">
        <f t="shared" si="7"/>
        <v>3451.32</v>
      </c>
      <c r="H82" s="4"/>
      <c r="I82" s="2"/>
      <c r="J82" s="13">
        <f t="shared" si="8"/>
        <v>-49918.19564886803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-49918.19564886803</v>
      </c>
      <c r="E83" s="4">
        <f t="shared" si="9"/>
        <v>-207.99248187028346</v>
      </c>
      <c r="F83" s="4">
        <f t="shared" si="6"/>
        <v>3659.3124818702836</v>
      </c>
      <c r="G83" s="78">
        <f t="shared" si="7"/>
        <v>3451.32</v>
      </c>
      <c r="H83" s="4"/>
      <c r="I83" s="2"/>
      <c r="J83" s="13">
        <f t="shared" si="8"/>
        <v>-53577.508130738315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-53577.508130738315</v>
      </c>
      <c r="E84" s="4">
        <f t="shared" si="9"/>
        <v>-223.23961721140964</v>
      </c>
      <c r="F84" s="4">
        <f t="shared" si="6"/>
        <v>3674.5596172114097</v>
      </c>
      <c r="G84" s="78">
        <f t="shared" si="7"/>
        <v>3451.32</v>
      </c>
      <c r="H84" s="4"/>
      <c r="I84" s="2"/>
      <c r="J84" s="13">
        <f t="shared" si="8"/>
        <v>-57252.067747949724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-57252.067747949724</v>
      </c>
      <c r="E85" s="4">
        <f t="shared" si="9"/>
        <v>-238.55028228312389</v>
      </c>
      <c r="F85" s="4">
        <f t="shared" si="6"/>
        <v>3689.8702822831242</v>
      </c>
      <c r="G85" s="78">
        <f t="shared" si="7"/>
        <v>3451.32</v>
      </c>
      <c r="H85" s="4"/>
      <c r="I85" s="2"/>
      <c r="J85" s="13">
        <f t="shared" si="8"/>
        <v>-60941.93803023285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-60941.93803023285</v>
      </c>
      <c r="E86" s="4">
        <f t="shared" si="9"/>
        <v>-253.92474179263687</v>
      </c>
      <c r="F86" s="4">
        <f t="shared" si="6"/>
        <v>3705.2447417926369</v>
      </c>
      <c r="G86" s="78">
        <f t="shared" si="7"/>
        <v>3451.32</v>
      </c>
      <c r="H86" s="4"/>
      <c r="I86" s="2"/>
      <c r="J86" s="13">
        <f t="shared" si="8"/>
        <v>-64647.182772025488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-64647.182772025488</v>
      </c>
      <c r="E87" s="4">
        <f t="shared" si="9"/>
        <v>-269.36326155010619</v>
      </c>
      <c r="F87" s="4">
        <f t="shared" si="6"/>
        <v>3720.6832615501062</v>
      </c>
      <c r="G87" s="78">
        <f t="shared" si="7"/>
        <v>3451.32</v>
      </c>
      <c r="H87" s="4"/>
      <c r="I87" s="2"/>
      <c r="J87" s="13">
        <f t="shared" si="8"/>
        <v>-68367.866033575599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-68367.866033575599</v>
      </c>
      <c r="E88" s="4">
        <f t="shared" si="9"/>
        <v>-284.86610847323169</v>
      </c>
      <c r="F88" s="4">
        <f t="shared" si="6"/>
        <v>3736.1861084732318</v>
      </c>
      <c r="G88" s="78">
        <f t="shared" si="7"/>
        <v>3451.32</v>
      </c>
      <c r="H88" s="4"/>
      <c r="I88" s="2"/>
      <c r="J88" s="13">
        <f t="shared" si="8"/>
        <v>-72104.052142048837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-72104.052142048837</v>
      </c>
      <c r="E89" s="4">
        <f t="shared" si="9"/>
        <v>-300.43355059187019</v>
      </c>
      <c r="F89" s="4">
        <f t="shared" si="6"/>
        <v>3751.7535505918704</v>
      </c>
      <c r="G89" s="78">
        <f t="shared" si="7"/>
        <v>3451.32</v>
      </c>
      <c r="H89" s="4"/>
      <c r="I89" s="2"/>
      <c r="J89" s="13">
        <f t="shared" si="8"/>
        <v>-75855.805692640715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-75855.805692640715</v>
      </c>
      <c r="E90" s="4">
        <f t="shared" si="9"/>
        <v>-316.06585705266963</v>
      </c>
      <c r="F90" s="4">
        <f t="shared" si="6"/>
        <v>3767.38585705267</v>
      </c>
      <c r="G90" s="78">
        <f t="shared" si="7"/>
        <v>3451.32</v>
      </c>
      <c r="H90" s="4"/>
      <c r="I90" s="2"/>
      <c r="J90" s="13">
        <f t="shared" si="8"/>
        <v>-79623.191549693394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-79623.191549693394</v>
      </c>
      <c r="E91" s="4">
        <f t="shared" si="9"/>
        <v>-331.76329812372251</v>
      </c>
      <c r="F91" s="4">
        <f t="shared" si="6"/>
        <v>3783.0832981237227</v>
      </c>
      <c r="G91" s="78">
        <f t="shared" si="7"/>
        <v>3451.32</v>
      </c>
      <c r="H91" s="4"/>
      <c r="I91" s="2"/>
      <c r="J91" s="13">
        <f t="shared" si="8"/>
        <v>-83406.274847817127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-83406.274847817127</v>
      </c>
      <c r="E92" s="4">
        <f t="shared" si="9"/>
        <v>-347.52614519923804</v>
      </c>
      <c r="F92" s="4">
        <f t="shared" si="6"/>
        <v>3798.846145199238</v>
      </c>
      <c r="G92" s="78">
        <f t="shared" si="7"/>
        <v>3451.32</v>
      </c>
      <c r="H92" s="4"/>
      <c r="I92" s="2"/>
      <c r="J92" s="13">
        <f t="shared" si="8"/>
        <v>-87205.120993016375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-87205.120993016375</v>
      </c>
      <c r="E93" s="4">
        <f t="shared" si="9"/>
        <v>-363.3546708042349</v>
      </c>
      <c r="F93" s="4">
        <f t="shared" si="6"/>
        <v>3814.6746708042351</v>
      </c>
      <c r="G93" s="78">
        <f t="shared" si="7"/>
        <v>3451.32</v>
      </c>
      <c r="H93" s="4"/>
      <c r="I93" s="2"/>
      <c r="J93" s="13">
        <f t="shared" si="8"/>
        <v>-91019.795663820623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-91019.795663820623</v>
      </c>
      <c r="E94" s="4">
        <f t="shared" si="9"/>
        <v>-379.24914859925258</v>
      </c>
      <c r="F94" s="4">
        <f t="shared" si="6"/>
        <v>3830.5691485992529</v>
      </c>
      <c r="G94" s="78">
        <f t="shared" si="7"/>
        <v>3451.32</v>
      </c>
      <c r="H94" s="4"/>
      <c r="I94" s="2"/>
      <c r="J94" s="13">
        <f t="shared" si="8"/>
        <v>-94850.364812419881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-94850.364812419881</v>
      </c>
      <c r="E95" s="4">
        <f t="shared" si="9"/>
        <v>-395.20985338508285</v>
      </c>
      <c r="F95" s="4">
        <f t="shared" si="6"/>
        <v>3846.5298533850828</v>
      </c>
      <c r="G95" s="78">
        <f t="shared" si="7"/>
        <v>3451.32</v>
      </c>
      <c r="H95" s="4"/>
      <c r="I95" s="2"/>
      <c r="J95" s="13">
        <f t="shared" si="8"/>
        <v>-98696.894665804968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-98696.894665804968</v>
      </c>
      <c r="E96" s="4">
        <f t="shared" si="9"/>
        <v>-411.23706110752073</v>
      </c>
      <c r="F96" s="4">
        <f t="shared" si="6"/>
        <v>3862.5570611075209</v>
      </c>
      <c r="G96" s="78">
        <f t="shared" si="7"/>
        <v>3451.32</v>
      </c>
      <c r="H96" s="4"/>
      <c r="I96" s="2"/>
      <c r="J96" s="13">
        <f t="shared" si="8"/>
        <v>-102559.45172691249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-102559.45172691249</v>
      </c>
      <c r="E97" s="4">
        <f t="shared" si="9"/>
        <v>-427.33104886213545</v>
      </c>
      <c r="F97" s="4">
        <f t="shared" si="6"/>
        <v>3878.6510488621357</v>
      </c>
      <c r="G97" s="78">
        <f t="shared" si="7"/>
        <v>3451.32</v>
      </c>
      <c r="H97" s="4"/>
      <c r="I97" s="2"/>
      <c r="J97" s="13">
        <f t="shared" si="8"/>
        <v>-106438.10277577463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-106438.10277577463</v>
      </c>
      <c r="E98" s="4">
        <f t="shared" si="9"/>
        <v>-443.49209489906099</v>
      </c>
      <c r="F98" s="4">
        <f t="shared" si="6"/>
        <v>3894.8120948990613</v>
      </c>
      <c r="G98" s="78">
        <f t="shared" si="7"/>
        <v>3451.32</v>
      </c>
      <c r="H98" s="4"/>
      <c r="I98" s="2"/>
      <c r="J98" s="13">
        <f t="shared" si="8"/>
        <v>-110332.9148706737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-110332.9148706737</v>
      </c>
      <c r="E99" s="4">
        <f t="shared" si="9"/>
        <v>-459.7204786278071</v>
      </c>
      <c r="F99" s="4">
        <f t="shared" si="6"/>
        <v>3911.0404786278073</v>
      </c>
      <c r="G99" s="78">
        <f t="shared" si="7"/>
        <v>3451.32</v>
      </c>
      <c r="H99" s="4"/>
      <c r="I99" s="2"/>
      <c r="J99" s="13">
        <f t="shared" si="8"/>
        <v>-114243.95534930151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-114243.95534930151</v>
      </c>
      <c r="E100" s="4">
        <f t="shared" si="9"/>
        <v>-476.01648062208966</v>
      </c>
      <c r="F100" s="4">
        <f t="shared" si="6"/>
        <v>3927.3364806220898</v>
      </c>
      <c r="G100" s="78">
        <f t="shared" si="7"/>
        <v>3451.32</v>
      </c>
      <c r="H100" s="4"/>
      <c r="I100" s="2"/>
      <c r="J100" s="13">
        <f t="shared" si="8"/>
        <v>-118171.2918299236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-118171.2918299236</v>
      </c>
      <c r="E101" s="4">
        <f t="shared" si="9"/>
        <v>-492.38038262468172</v>
      </c>
      <c r="F101" s="4">
        <f t="shared" si="6"/>
        <v>3943.7003826246819</v>
      </c>
      <c r="G101" s="78">
        <f t="shared" si="7"/>
        <v>3451.32</v>
      </c>
      <c r="H101" s="4"/>
      <c r="I101" s="2"/>
      <c r="J101" s="13">
        <f t="shared" si="8"/>
        <v>-122114.9922125483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-122114.9922125483</v>
      </c>
      <c r="E102" s="4">
        <f t="shared" si="9"/>
        <v>-508.81246755228466</v>
      </c>
      <c r="F102" s="4">
        <f t="shared" si="6"/>
        <v>3960.1324675522847</v>
      </c>
      <c r="G102" s="78">
        <f t="shared" si="7"/>
        <v>3451.32</v>
      </c>
      <c r="H102" s="4"/>
      <c r="I102" s="2"/>
      <c r="J102" s="13">
        <f t="shared" si="8"/>
        <v>-126075.12468010059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-126075.12468010059</v>
      </c>
      <c r="E103" s="4">
        <f t="shared" si="9"/>
        <v>-525.31301950041916</v>
      </c>
      <c r="F103" s="4">
        <f t="shared" si="6"/>
        <v>3976.6330195004193</v>
      </c>
      <c r="G103" s="78">
        <f t="shared" si="7"/>
        <v>3451.32</v>
      </c>
      <c r="H103" s="4"/>
      <c r="I103" s="2"/>
      <c r="J103" s="13">
        <f t="shared" si="8"/>
        <v>-130051.75769960102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-130051.75769960102</v>
      </c>
      <c r="E104" s="4">
        <f t="shared" si="9"/>
        <v>-541.88232374833763</v>
      </c>
      <c r="F104" s="4">
        <f t="shared" si="6"/>
        <v>3993.2023237483377</v>
      </c>
      <c r="G104" s="78">
        <f t="shared" si="7"/>
        <v>3451.32</v>
      </c>
      <c r="H104" s="4"/>
      <c r="I104" s="2"/>
      <c r="J104" s="13">
        <f t="shared" si="8"/>
        <v>-134044.96002334935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-134044.96002334935</v>
      </c>
      <c r="E105" s="4">
        <f t="shared" si="9"/>
        <v>-558.52066676395566</v>
      </c>
      <c r="F105" s="4">
        <f t="shared" si="6"/>
        <v>4009.8406667639556</v>
      </c>
      <c r="G105" s="78">
        <f t="shared" si="7"/>
        <v>3451.32</v>
      </c>
      <c r="H105" s="4"/>
      <c r="I105" s="2"/>
      <c r="J105" s="13">
        <f t="shared" si="8"/>
        <v>-138054.8006901133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-138054.8006901133</v>
      </c>
      <c r="E106" s="4">
        <f t="shared" si="9"/>
        <v>-575.22833620880544</v>
      </c>
      <c r="F106" s="4">
        <f t="shared" si="6"/>
        <v>4026.5483362088057</v>
      </c>
      <c r="G106" s="78">
        <f t="shared" si="7"/>
        <v>3451.32</v>
      </c>
      <c r="H106" s="4"/>
      <c r="I106" s="2"/>
      <c r="J106" s="13">
        <f t="shared" si="8"/>
        <v>-142081.3490263221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-142081.3490263221</v>
      </c>
      <c r="E107" s="4">
        <f t="shared" si="9"/>
        <v>-592.00562094300881</v>
      </c>
      <c r="F107" s="4">
        <f t="shared" si="6"/>
        <v>4043.3256209430092</v>
      </c>
      <c r="G107" s="78">
        <f t="shared" si="7"/>
        <v>3451.32</v>
      </c>
      <c r="H107" s="4"/>
      <c r="I107" s="2"/>
      <c r="J107" s="13">
        <f t="shared" si="8"/>
        <v>-146124.67464726511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-146124.67464726511</v>
      </c>
      <c r="E108" s="4">
        <f t="shared" si="9"/>
        <v>-608.85281103027137</v>
      </c>
      <c r="F108" s="4">
        <f t="shared" si="6"/>
        <v>4060.1728110302715</v>
      </c>
      <c r="G108" s="78">
        <f t="shared" si="7"/>
        <v>3451.32</v>
      </c>
      <c r="H108" s="4"/>
      <c r="I108" s="2"/>
      <c r="J108" s="13">
        <f t="shared" si="8"/>
        <v>-150184.84745829538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-150184.84745829538</v>
      </c>
      <c r="E109" s="4">
        <f t="shared" si="9"/>
        <v>-625.77019774289749</v>
      </c>
      <c r="F109" s="4">
        <f t="shared" si="6"/>
        <v>4077.0901977428975</v>
      </c>
      <c r="G109" s="78">
        <f t="shared" si="7"/>
        <v>3451.32</v>
      </c>
      <c r="H109" s="4"/>
      <c r="I109" s="2"/>
      <c r="J109" s="13">
        <f t="shared" si="8"/>
        <v>-154261.9376560383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-154261.9376560383</v>
      </c>
      <c r="E110" s="4">
        <f t="shared" si="9"/>
        <v>-642.75807356682628</v>
      </c>
      <c r="F110" s="4">
        <f t="shared" si="6"/>
        <v>4094.0780735668263</v>
      </c>
      <c r="G110" s="78">
        <f t="shared" si="7"/>
        <v>3451.32</v>
      </c>
      <c r="H110" s="4"/>
      <c r="I110" s="2"/>
      <c r="J110" s="13">
        <f t="shared" si="8"/>
        <v>-158356.01572960513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-158356.01572960513</v>
      </c>
      <c r="E111" s="4">
        <f t="shared" si="9"/>
        <v>-659.81673220668802</v>
      </c>
      <c r="F111" s="4">
        <f t="shared" si="6"/>
        <v>4111.1367322066881</v>
      </c>
      <c r="G111" s="78">
        <f t="shared" si="7"/>
        <v>3451.32</v>
      </c>
      <c r="H111" s="4"/>
      <c r="I111" s="2"/>
      <c r="J111" s="13">
        <f t="shared" si="8"/>
        <v>-162467.15246181184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-162467.15246181184</v>
      </c>
      <c r="E112" s="4">
        <f t="shared" si="9"/>
        <v>-676.94646859088277</v>
      </c>
      <c r="F112" s="4">
        <f t="shared" si="6"/>
        <v>4128.2664685908831</v>
      </c>
      <c r="G112" s="78">
        <f t="shared" si="7"/>
        <v>3451.32</v>
      </c>
      <c r="H112" s="4"/>
      <c r="I112" s="2"/>
      <c r="J112" s="13">
        <f t="shared" si="8"/>
        <v>-166595.41893040272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-166595.41893040272</v>
      </c>
      <c r="E113" s="4">
        <f t="shared" si="9"/>
        <v>-694.14757887667804</v>
      </c>
      <c r="F113" s="4">
        <f t="shared" si="6"/>
        <v>4145.4675788766781</v>
      </c>
      <c r="G113" s="78">
        <f t="shared" si="7"/>
        <v>3451.32</v>
      </c>
      <c r="H113" s="4"/>
      <c r="I113" s="2"/>
      <c r="J113" s="13">
        <f t="shared" si="8"/>
        <v>-170740.8865092794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-170740.8865092794</v>
      </c>
      <c r="E114" s="4">
        <f t="shared" si="9"/>
        <v>-711.42036045533087</v>
      </c>
      <c r="F114" s="4">
        <f t="shared" si="6"/>
        <v>4162.740360455331</v>
      </c>
      <c r="G114" s="78">
        <f t="shared" si="7"/>
        <v>3451.32</v>
      </c>
      <c r="H114" s="4"/>
      <c r="I114" s="2"/>
      <c r="J114" s="13">
        <f t="shared" si="8"/>
        <v>-174903.62686973473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-174903.62686973473</v>
      </c>
      <c r="E115" s="4">
        <f t="shared" si="9"/>
        <v>-728.76511195722799</v>
      </c>
      <c r="F115" s="4">
        <f t="shared" si="6"/>
        <v>4180.085111957228</v>
      </c>
      <c r="G115" s="78">
        <f t="shared" si="7"/>
        <v>3451.32</v>
      </c>
      <c r="H115" s="4"/>
      <c r="I115" s="2"/>
      <c r="J115" s="13">
        <f t="shared" si="8"/>
        <v>-179083.71198169197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-179083.71198169197</v>
      </c>
      <c r="E116" s="4">
        <f t="shared" si="9"/>
        <v>-746.18213325704994</v>
      </c>
      <c r="F116" s="4">
        <f t="shared" si="6"/>
        <v>4197.5021332570504</v>
      </c>
      <c r="G116" s="78">
        <f t="shared" si="7"/>
        <v>3451.32</v>
      </c>
      <c r="H116" s="4"/>
      <c r="I116" s="2"/>
      <c r="J116" s="13">
        <f t="shared" si="8"/>
        <v>-183281.21411494902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-183281.21411494902</v>
      </c>
      <c r="E117" s="4">
        <f t="shared" si="9"/>
        <v>-763.67172547895427</v>
      </c>
      <c r="F117" s="4">
        <f t="shared" si="6"/>
        <v>4214.9917254789543</v>
      </c>
      <c r="G117" s="78">
        <f t="shared" si="7"/>
        <v>3451.32</v>
      </c>
      <c r="H117" s="4"/>
      <c r="I117" s="2"/>
      <c r="J117" s="13">
        <f t="shared" si="8"/>
        <v>-187496.20584042798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-187496.20584042798</v>
      </c>
      <c r="E118" s="4">
        <f t="shared" si="9"/>
        <v>-781.23419100178319</v>
      </c>
      <c r="F118" s="4">
        <f t="shared" si="6"/>
        <v>4232.5541910017837</v>
      </c>
      <c r="G118" s="78">
        <f t="shared" si="7"/>
        <v>3451.32</v>
      </c>
      <c r="H118" s="4"/>
      <c r="I118" s="2"/>
      <c r="J118" s="13">
        <f t="shared" si="8"/>
        <v>-191728.76003142976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-191728.76003142976</v>
      </c>
      <c r="E119" s="4">
        <f t="shared" si="9"/>
        <v>-798.86983346429076</v>
      </c>
      <c r="F119" s="4">
        <f t="shared" si="6"/>
        <v>4250.189833464291</v>
      </c>
      <c r="G119" s="78">
        <f t="shared" si="7"/>
        <v>3451.32</v>
      </c>
      <c r="H119" s="4"/>
      <c r="I119" s="2"/>
      <c r="J119" s="13">
        <f t="shared" si="8"/>
        <v>-195978.94986489406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-195978.94986489406</v>
      </c>
      <c r="E120" s="4">
        <f t="shared" si="9"/>
        <v>-816.57895777039187</v>
      </c>
      <c r="F120" s="4">
        <f t="shared" si="6"/>
        <v>4267.8989577703924</v>
      </c>
      <c r="G120" s="78">
        <f t="shared" si="7"/>
        <v>3451.32</v>
      </c>
      <c r="H120" s="4"/>
      <c r="I120" s="2"/>
      <c r="J120" s="13">
        <f t="shared" si="8"/>
        <v>-200246.84882266447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-200246.84882266447</v>
      </c>
      <c r="E121" s="4">
        <f t="shared" si="9"/>
        <v>-834.36187009443529</v>
      </c>
      <c r="F121" s="4">
        <f t="shared" si="6"/>
        <v>4285.681870094435</v>
      </c>
      <c r="G121" s="78">
        <f t="shared" si="7"/>
        <v>3451.32</v>
      </c>
      <c r="H121" s="4"/>
      <c r="I121" s="2"/>
      <c r="J121" s="13">
        <f t="shared" si="8"/>
        <v>-204532.53069275891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-204532.53069275891</v>
      </c>
      <c r="E122" s="4">
        <f t="shared" si="9"/>
        <v>-852.21887788649553</v>
      </c>
      <c r="F122" s="4">
        <f t="shared" si="6"/>
        <v>4303.5388778864954</v>
      </c>
      <c r="G122" s="78">
        <f t="shared" si="7"/>
        <v>3451.32</v>
      </c>
      <c r="H122" s="4"/>
      <c r="I122" s="2"/>
      <c r="J122" s="13">
        <f t="shared" si="8"/>
        <v>-208836.06957064543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-208836.06957064543</v>
      </c>
      <c r="E123" s="4">
        <f t="shared" si="9"/>
        <v>-870.15028987768937</v>
      </c>
      <c r="F123" s="4">
        <f t="shared" si="6"/>
        <v>4321.4702898776895</v>
      </c>
      <c r="G123" s="78">
        <f t="shared" si="7"/>
        <v>3451.32</v>
      </c>
      <c r="H123" s="4"/>
      <c r="I123" s="2"/>
      <c r="J123" s="13">
        <f t="shared" si="8"/>
        <v>-213157.53986052313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-213157.53986052313</v>
      </c>
      <c r="E124" s="4">
        <f t="shared" si="9"/>
        <v>-888.15641608551311</v>
      </c>
      <c r="F124" s="4">
        <f t="shared" si="6"/>
        <v>4339.4764160855129</v>
      </c>
      <c r="G124" s="78">
        <f t="shared" si="7"/>
        <v>3451.32</v>
      </c>
      <c r="H124" s="4"/>
      <c r="I124" s="2"/>
      <c r="J124" s="13">
        <f t="shared" si="8"/>
        <v>-217497.01627660866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-217497.01627660866</v>
      </c>
      <c r="E125" s="4">
        <f t="shared" si="9"/>
        <v>-906.23756781920281</v>
      </c>
      <c r="F125" s="4">
        <f t="shared" si="6"/>
        <v>4357.5575678192026</v>
      </c>
      <c r="G125" s="78">
        <f t="shared" si="7"/>
        <v>3451.32</v>
      </c>
      <c r="H125" s="4"/>
      <c r="I125" s="2"/>
      <c r="J125" s="13">
        <f t="shared" si="8"/>
        <v>-221854.57384442785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-221854.57384442785</v>
      </c>
      <c r="E126" s="4">
        <f t="shared" si="9"/>
        <v>-924.39405768511608</v>
      </c>
      <c r="F126" s="4">
        <f t="shared" si="6"/>
        <v>4375.7140576851161</v>
      </c>
      <c r="G126" s="78">
        <f t="shared" si="7"/>
        <v>3451.32</v>
      </c>
      <c r="H126" s="4"/>
      <c r="I126" s="2"/>
      <c r="J126" s="13">
        <f t="shared" si="8"/>
        <v>-226230.28790211296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-226230.28790211296</v>
      </c>
      <c r="E127" s="4">
        <f t="shared" si="9"/>
        <v>-942.62619959213737</v>
      </c>
      <c r="F127" s="4">
        <f t="shared" si="6"/>
        <v>4393.9461995921374</v>
      </c>
      <c r="G127" s="78">
        <f t="shared" si="7"/>
        <v>3451.32</v>
      </c>
      <c r="H127" s="4"/>
      <c r="I127" s="2"/>
      <c r="J127" s="13">
        <f t="shared" si="8"/>
        <v>-230624.23410170511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-230624.23410170511</v>
      </c>
      <c r="E128" s="4">
        <f t="shared" si="9"/>
        <v>-960.93430875710465</v>
      </c>
      <c r="F128" s="4">
        <f t="shared" si="6"/>
        <v>4412.2543087571048</v>
      </c>
      <c r="G128" s="78">
        <f t="shared" si="7"/>
        <v>3451.32</v>
      </c>
      <c r="H128" s="4"/>
      <c r="I128" s="2"/>
      <c r="J128" s="13">
        <f t="shared" si="8"/>
        <v>-235036.48841046222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-235036.48841046222</v>
      </c>
      <c r="E129" s="4">
        <f t="shared" si="9"/>
        <v>-979.31870171025923</v>
      </c>
      <c r="F129" s="4">
        <f t="shared" si="6"/>
        <v>4212.9187017102595</v>
      </c>
      <c r="G129" s="78">
        <v>3233.6</v>
      </c>
      <c r="H129" s="4"/>
      <c r="I129" s="2"/>
      <c r="J129" s="13">
        <f t="shared" si="8"/>
        <v>-239249.40711217248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I5:J5"/>
    <mergeCell ref="G1:H1"/>
    <mergeCell ref="I1:J1"/>
    <mergeCell ref="L1:Q7"/>
    <mergeCell ref="G2:H2"/>
    <mergeCell ref="I2:J2"/>
    <mergeCell ref="G3:H3"/>
    <mergeCell ref="I3:J3"/>
    <mergeCell ref="G4:H4"/>
    <mergeCell ref="I4:J4"/>
    <mergeCell ref="G5:H5"/>
  </mergeCells>
  <pageMargins left="0.33" right="0.38" top="0.33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8226-DF8D-C541-A045-0FB4D9ECF441}">
  <sheetPr>
    <tabColor theme="3" tint="0.59999389629810485"/>
  </sheetPr>
  <dimension ref="A1:Q297"/>
  <sheetViews>
    <sheetView zoomScaleNormal="100" workbookViewId="0">
      <pane xSplit="3" ySplit="8" topLeftCell="D9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8.83203125" style="6"/>
    <col min="13" max="13" width="8.83203125" style="29"/>
  </cols>
  <sheetData>
    <row r="1" spans="1:17" x14ac:dyDescent="0.2">
      <c r="B1" s="7" t="s">
        <v>18</v>
      </c>
      <c r="D1" s="39" t="s">
        <v>61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67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62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10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4.0899999999999999E-2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283223.15880434471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4.0899999999999999E-2</v>
      </c>
      <c r="J9" s="42">
        <v>275000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275000</v>
      </c>
      <c r="E10" s="4">
        <f>+D10*$I$9/12</f>
        <v>937.29166666666663</v>
      </c>
      <c r="F10" s="4">
        <f>G10-E10</f>
        <v>1911.7083333333335</v>
      </c>
      <c r="G10" s="78">
        <v>2849</v>
      </c>
      <c r="H10" s="4"/>
      <c r="I10" s="2"/>
      <c r="J10" s="13">
        <f>+D10+E10-G10-H10</f>
        <v>273088.29166666669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4" si="0">+J10</f>
        <v>273088.29166666669</v>
      </c>
      <c r="E11" s="4">
        <f>+D11*$I$9/12</f>
        <v>930.7759274305555</v>
      </c>
      <c r="F11" s="4">
        <f t="shared" ref="F11:F74" si="1">G11-E11</f>
        <v>1918.2240725694446</v>
      </c>
      <c r="G11" s="78">
        <f t="shared" ref="G11:G74" si="2">+G10</f>
        <v>2849</v>
      </c>
      <c r="H11" s="4"/>
      <c r="I11" s="2"/>
      <c r="J11" s="13">
        <f t="shared" ref="J11:J74" si="3">+D11+E11-G11-H11</f>
        <v>271170.06759409723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271170.06759409723</v>
      </c>
      <c r="E12" s="4">
        <f>+D12*$I$9/12</f>
        <v>924.23798038321468</v>
      </c>
      <c r="F12" s="4">
        <f t="shared" si="1"/>
        <v>1924.7620196167854</v>
      </c>
      <c r="G12" s="78">
        <f t="shared" si="2"/>
        <v>2849</v>
      </c>
      <c r="H12" s="4"/>
      <c r="I12" s="2"/>
      <c r="J12" s="13">
        <f>+D12+E12-G12-H12</f>
        <v>269245.30557448044</v>
      </c>
      <c r="K12" s="12"/>
      <c r="M12" s="30">
        <f>INDEX(B8:M108,MATCH(5,A8:A108,0),MATCH("End Balance",B8:M8,0))</f>
        <v>265376.07848414383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269245.30557448044</v>
      </c>
      <c r="E13" s="4">
        <f t="shared" ref="E13:E76" si="4">+D13*$I$9/12</f>
        <v>917.67774983302081</v>
      </c>
      <c r="F13" s="4">
        <f t="shared" si="1"/>
        <v>1931.3222501669793</v>
      </c>
      <c r="G13" s="78">
        <f t="shared" si="2"/>
        <v>2849</v>
      </c>
      <c r="H13" s="4"/>
      <c r="I13" s="2"/>
      <c r="J13" s="13">
        <f t="shared" si="3"/>
        <v>267313.98332431348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267313.98332431348</v>
      </c>
      <c r="E14" s="4">
        <f t="shared" si="4"/>
        <v>911.09515983036852</v>
      </c>
      <c r="F14" s="4">
        <f t="shared" si="1"/>
        <v>1937.9048401696314</v>
      </c>
      <c r="G14" s="78">
        <f t="shared" si="2"/>
        <v>2849</v>
      </c>
      <c r="H14" s="4"/>
      <c r="I14" s="2"/>
      <c r="J14" s="13">
        <f t="shared" si="3"/>
        <v>265376.07848414383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265376.07848414383</v>
      </c>
      <c r="E15" s="4">
        <f t="shared" si="4"/>
        <v>904.4901341667902</v>
      </c>
      <c r="F15" s="4">
        <f t="shared" si="1"/>
        <v>1944.5098658332099</v>
      </c>
      <c r="G15" s="78">
        <f t="shared" si="2"/>
        <v>2849</v>
      </c>
      <c r="H15" s="4"/>
      <c r="I15" s="2"/>
      <c r="J15" s="13">
        <f t="shared" si="3"/>
        <v>263431.56861831062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263431.56861831062</v>
      </c>
      <c r="E16" s="4">
        <f t="shared" si="4"/>
        <v>897.86259637407522</v>
      </c>
      <c r="F16" s="4">
        <f t="shared" si="1"/>
        <v>1951.1374036259249</v>
      </c>
      <c r="G16" s="78">
        <f t="shared" si="2"/>
        <v>2849</v>
      </c>
      <c r="H16" s="4"/>
      <c r="I16" s="2"/>
      <c r="J16" s="13">
        <f t="shared" si="3"/>
        <v>261480.43121468468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261480.43121468468</v>
      </c>
      <c r="E17" s="4">
        <f t="shared" si="4"/>
        <v>891.21246972338361</v>
      </c>
      <c r="F17" s="4">
        <f t="shared" si="1"/>
        <v>1957.7875302766165</v>
      </c>
      <c r="G17" s="78">
        <f t="shared" si="2"/>
        <v>2849</v>
      </c>
      <c r="H17" s="4"/>
      <c r="I17" s="2"/>
      <c r="J17" s="13">
        <f t="shared" si="3"/>
        <v>259522.64368440805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259522.64368440805</v>
      </c>
      <c r="E18" s="4">
        <f t="shared" si="4"/>
        <v>884.53967722435743</v>
      </c>
      <c r="F18" s="4">
        <f t="shared" si="1"/>
        <v>1964.4603227756425</v>
      </c>
      <c r="G18" s="78">
        <f t="shared" si="2"/>
        <v>2849</v>
      </c>
      <c r="H18" s="4"/>
      <c r="I18" s="2"/>
      <c r="J18" s="13">
        <f t="shared" si="3"/>
        <v>257558.1833616324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257558.1833616324</v>
      </c>
      <c r="E19" s="4">
        <f t="shared" si="4"/>
        <v>877.84414162423036</v>
      </c>
      <c r="F19" s="4">
        <f t="shared" si="1"/>
        <v>1971.1558583757696</v>
      </c>
      <c r="G19" s="78">
        <f t="shared" si="2"/>
        <v>2849</v>
      </c>
      <c r="H19" s="4"/>
      <c r="I19" s="2"/>
      <c r="J19" s="13">
        <f t="shared" si="3"/>
        <v>255587.02750325663</v>
      </c>
      <c r="K19" s="12"/>
      <c r="M19" s="30" t="s">
        <v>40</v>
      </c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255587.02750325663</v>
      </c>
      <c r="E20" s="4">
        <f t="shared" si="4"/>
        <v>871.12578540693301</v>
      </c>
      <c r="F20" s="4">
        <f t="shared" si="1"/>
        <v>1977.8742145930669</v>
      </c>
      <c r="G20" s="78">
        <f t="shared" si="2"/>
        <v>2849</v>
      </c>
      <c r="H20" s="4"/>
      <c r="I20" s="2"/>
      <c r="J20" s="13">
        <f t="shared" si="3"/>
        <v>253609.15328866357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253609.15328866357</v>
      </c>
      <c r="E21" s="4">
        <f t="shared" si="4"/>
        <v>864.38453079219505</v>
      </c>
      <c r="F21" s="4">
        <f t="shared" si="1"/>
        <v>1984.6154692078048</v>
      </c>
      <c r="G21" s="78">
        <f t="shared" si="2"/>
        <v>2849</v>
      </c>
      <c r="H21" s="4"/>
      <c r="I21" s="2"/>
      <c r="J21" s="13">
        <f t="shared" si="3"/>
        <v>251624.53781945576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251624.53781945576</v>
      </c>
      <c r="E22" s="4">
        <f t="shared" si="4"/>
        <v>857.62029973464496</v>
      </c>
      <c r="F22" s="4">
        <f t="shared" si="1"/>
        <v>1991.379700265355</v>
      </c>
      <c r="G22" s="78">
        <f t="shared" si="2"/>
        <v>2849</v>
      </c>
      <c r="H22" s="4"/>
      <c r="I22" s="2"/>
      <c r="J22" s="13">
        <f t="shared" si="3"/>
        <v>249633.1581191904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249633.1581191904</v>
      </c>
      <c r="E23" s="4">
        <f t="shared" si="4"/>
        <v>850.8330139229073</v>
      </c>
      <c r="F23" s="4">
        <f t="shared" si="1"/>
        <v>1998.1669860770926</v>
      </c>
      <c r="G23" s="78">
        <f t="shared" si="2"/>
        <v>2849</v>
      </c>
      <c r="H23" s="4"/>
      <c r="I23" s="2"/>
      <c r="J23" s="13">
        <f t="shared" si="3"/>
        <v>247634.9911331133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247634.9911331133</v>
      </c>
      <c r="E24" s="4">
        <f t="shared" si="4"/>
        <v>844.0225947786945</v>
      </c>
      <c r="F24" s="4">
        <f t="shared" si="1"/>
        <v>2004.9774052213056</v>
      </c>
      <c r="G24" s="78">
        <f t="shared" si="2"/>
        <v>2849</v>
      </c>
      <c r="H24" s="4"/>
      <c r="I24" s="2"/>
      <c r="J24" s="13">
        <f t="shared" si="3"/>
        <v>245630.01372789199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245630.01372789199</v>
      </c>
      <c r="E25" s="4">
        <f t="shared" si="4"/>
        <v>837.18896345589849</v>
      </c>
      <c r="F25" s="4">
        <f t="shared" si="1"/>
        <v>2011.8110365441016</v>
      </c>
      <c r="G25" s="78">
        <f t="shared" si="2"/>
        <v>2849</v>
      </c>
      <c r="H25" s="4"/>
      <c r="I25" s="2"/>
      <c r="J25" s="13">
        <f t="shared" si="3"/>
        <v>243618.20269134789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243618.20269134789</v>
      </c>
      <c r="E26" s="4">
        <f t="shared" si="4"/>
        <v>830.33204083967746</v>
      </c>
      <c r="F26" s="4">
        <f t="shared" si="1"/>
        <v>2018.6679591603224</v>
      </c>
      <c r="G26" s="78">
        <f t="shared" si="2"/>
        <v>2849</v>
      </c>
      <c r="H26" s="4"/>
      <c r="I26" s="2"/>
      <c r="J26" s="13">
        <f t="shared" si="3"/>
        <v>241599.53473218757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241599.53473218757</v>
      </c>
      <c r="E27" s="4">
        <f t="shared" si="4"/>
        <v>823.45174754553921</v>
      </c>
      <c r="F27" s="4">
        <f t="shared" si="1"/>
        <v>2025.5482524544609</v>
      </c>
      <c r="G27" s="78">
        <f t="shared" si="2"/>
        <v>2849</v>
      </c>
      <c r="H27" s="4"/>
      <c r="I27" s="2"/>
      <c r="J27" s="13">
        <f t="shared" si="3"/>
        <v>239573.98647973311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239573.98647973311</v>
      </c>
      <c r="E28" s="4">
        <f t="shared" si="4"/>
        <v>816.54800391842366</v>
      </c>
      <c r="F28" s="4">
        <f t="shared" si="1"/>
        <v>2032.4519960815765</v>
      </c>
      <c r="G28" s="78">
        <f t="shared" si="2"/>
        <v>2849</v>
      </c>
      <c r="H28" s="4"/>
      <c r="I28" s="2"/>
      <c r="J28" s="13">
        <f t="shared" si="3"/>
        <v>237541.53448365154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237541.53448365154</v>
      </c>
      <c r="E29" s="4">
        <f t="shared" si="4"/>
        <v>809.62073003177909</v>
      </c>
      <c r="F29" s="4">
        <f t="shared" si="1"/>
        <v>2039.3792699682208</v>
      </c>
      <c r="G29" s="78">
        <f t="shared" si="2"/>
        <v>2849</v>
      </c>
      <c r="H29" s="4"/>
      <c r="I29" s="2"/>
      <c r="J29" s="13">
        <f t="shared" si="3"/>
        <v>235502.15521368332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235502.15521368332</v>
      </c>
      <c r="E30" s="4">
        <f t="shared" si="4"/>
        <v>802.66984568663736</v>
      </c>
      <c r="F30" s="4">
        <f t="shared" si="1"/>
        <v>2046.3301543133625</v>
      </c>
      <c r="G30" s="78">
        <f t="shared" si="2"/>
        <v>2849</v>
      </c>
      <c r="H30" s="4"/>
      <c r="I30" s="2"/>
      <c r="J30" s="13">
        <f t="shared" si="3"/>
        <v>233455.82505936996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233455.82505936996</v>
      </c>
      <c r="E31" s="4">
        <f t="shared" si="4"/>
        <v>795.69527041068602</v>
      </c>
      <c r="F31" s="4">
        <f t="shared" si="1"/>
        <v>2053.3047295893139</v>
      </c>
      <c r="G31" s="78">
        <f t="shared" si="2"/>
        <v>2849</v>
      </c>
      <c r="H31" s="4"/>
      <c r="I31" s="2"/>
      <c r="J31" s="13">
        <f t="shared" si="3"/>
        <v>231402.52032978064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231402.52032978064</v>
      </c>
      <c r="E32" s="4">
        <f t="shared" si="4"/>
        <v>788.69692345733574</v>
      </c>
      <c r="F32" s="4">
        <f t="shared" si="1"/>
        <v>2060.3030765426643</v>
      </c>
      <c r="G32" s="78">
        <f t="shared" si="2"/>
        <v>2849</v>
      </c>
      <c r="H32" s="4"/>
      <c r="I32" s="2"/>
      <c r="J32" s="13">
        <f t="shared" si="3"/>
        <v>229342.21725323799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229342.21725323799</v>
      </c>
      <c r="E33" s="4">
        <f t="shared" si="4"/>
        <v>781.67472380478614</v>
      </c>
      <c r="F33" s="4">
        <f t="shared" si="1"/>
        <v>2067.325276195214</v>
      </c>
      <c r="G33" s="78">
        <f t="shared" si="2"/>
        <v>2849</v>
      </c>
      <c r="H33" s="4"/>
      <c r="I33" s="2"/>
      <c r="J33" s="13">
        <f t="shared" si="3"/>
        <v>227274.89197704277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227274.89197704277</v>
      </c>
      <c r="E34" s="4">
        <f t="shared" si="4"/>
        <v>774.62859015508741</v>
      </c>
      <c r="F34" s="4">
        <f t="shared" si="1"/>
        <v>2074.3714098449127</v>
      </c>
      <c r="G34" s="78">
        <f t="shared" si="2"/>
        <v>2849</v>
      </c>
      <c r="H34" s="4"/>
      <c r="I34" s="2"/>
      <c r="J34" s="13">
        <f t="shared" si="3"/>
        <v>225200.52056719788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225200.52056719788</v>
      </c>
      <c r="E35" s="4">
        <f t="shared" si="4"/>
        <v>767.55844093319945</v>
      </c>
      <c r="F35" s="4">
        <f t="shared" si="1"/>
        <v>2081.4415590668004</v>
      </c>
      <c r="G35" s="78">
        <f t="shared" si="2"/>
        <v>2849</v>
      </c>
      <c r="H35" s="4"/>
      <c r="I35" s="2"/>
      <c r="J35" s="13">
        <f t="shared" si="3"/>
        <v>223119.07900813108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223119.07900813108</v>
      </c>
      <c r="E36" s="4">
        <f t="shared" si="4"/>
        <v>760.46419428604679</v>
      </c>
      <c r="F36" s="4">
        <f t="shared" si="1"/>
        <v>2088.5358057139533</v>
      </c>
      <c r="G36" s="78">
        <f t="shared" si="2"/>
        <v>2849</v>
      </c>
      <c r="H36" s="4"/>
      <c r="I36" s="2"/>
      <c r="J36" s="13">
        <f t="shared" si="3"/>
        <v>221030.54320241712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221030.54320241712</v>
      </c>
      <c r="E37" s="4">
        <f t="shared" si="4"/>
        <v>753.34576808157169</v>
      </c>
      <c r="F37" s="4">
        <f t="shared" si="1"/>
        <v>2095.6542319184282</v>
      </c>
      <c r="G37" s="78">
        <f t="shared" si="2"/>
        <v>2849</v>
      </c>
      <c r="H37" s="4"/>
      <c r="I37" s="2"/>
      <c r="J37" s="13">
        <f t="shared" si="3"/>
        <v>218934.88897049869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218934.88897049869</v>
      </c>
      <c r="E38" s="4">
        <f t="shared" si="4"/>
        <v>746.20307990778304</v>
      </c>
      <c r="F38" s="4">
        <f t="shared" si="1"/>
        <v>2102.7969200922171</v>
      </c>
      <c r="G38" s="78">
        <f t="shared" si="2"/>
        <v>2849</v>
      </c>
      <c r="H38" s="4"/>
      <c r="I38" s="2"/>
      <c r="J38" s="13">
        <f t="shared" si="3"/>
        <v>216832.09205040647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216832.09205040647</v>
      </c>
      <c r="E39" s="4">
        <f t="shared" si="4"/>
        <v>739.03604707180205</v>
      </c>
      <c r="F39" s="4">
        <f t="shared" si="1"/>
        <v>2109.9639529281981</v>
      </c>
      <c r="G39" s="78">
        <f t="shared" si="2"/>
        <v>2849</v>
      </c>
      <c r="H39" s="4"/>
      <c r="I39" s="2"/>
      <c r="J39" s="13">
        <f t="shared" si="3"/>
        <v>214722.12809747827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214722.12809747827</v>
      </c>
      <c r="E40" s="4">
        <f t="shared" si="4"/>
        <v>731.84458659890515</v>
      </c>
      <c r="F40" s="4">
        <f t="shared" si="1"/>
        <v>2117.1554134010948</v>
      </c>
      <c r="G40" s="78">
        <f t="shared" si="2"/>
        <v>2849</v>
      </c>
      <c r="H40" s="4"/>
      <c r="I40" s="2"/>
      <c r="J40" s="13">
        <f t="shared" si="3"/>
        <v>212604.97268407716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212604.97268407716</v>
      </c>
      <c r="E41" s="4">
        <f t="shared" si="4"/>
        <v>724.628615231563</v>
      </c>
      <c r="F41" s="4">
        <f t="shared" si="1"/>
        <v>2124.3713847684371</v>
      </c>
      <c r="G41" s="78">
        <f t="shared" si="2"/>
        <v>2849</v>
      </c>
      <c r="H41" s="4"/>
      <c r="I41" s="2"/>
      <c r="J41" s="13">
        <f t="shared" si="3"/>
        <v>210480.60129930874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210480.60129930874</v>
      </c>
      <c r="E42" s="4">
        <f t="shared" si="4"/>
        <v>717.38804942847719</v>
      </c>
      <c r="F42" s="4">
        <f t="shared" si="1"/>
        <v>2131.6119505715228</v>
      </c>
      <c r="G42" s="78">
        <f t="shared" si="2"/>
        <v>2849</v>
      </c>
      <c r="H42" s="4"/>
      <c r="I42" s="2"/>
      <c r="J42" s="13">
        <f t="shared" si="3"/>
        <v>208348.9893487372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208348.9893487372</v>
      </c>
      <c r="E43" s="4">
        <f t="shared" si="4"/>
        <v>710.12280536361266</v>
      </c>
      <c r="F43" s="4">
        <f t="shared" si="1"/>
        <v>2138.8771946363872</v>
      </c>
      <c r="G43" s="78">
        <f t="shared" si="2"/>
        <v>2849</v>
      </c>
      <c r="H43" s="4"/>
      <c r="I43" s="2"/>
      <c r="J43" s="13">
        <f t="shared" si="3"/>
        <v>206210.11215410082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206210.11215410082</v>
      </c>
      <c r="E44" s="4">
        <f t="shared" si="4"/>
        <v>702.83279892522694</v>
      </c>
      <c r="F44" s="4">
        <f t="shared" si="1"/>
        <v>2146.1672010747729</v>
      </c>
      <c r="G44" s="78">
        <f t="shared" si="2"/>
        <v>2849</v>
      </c>
      <c r="H44" s="4"/>
      <c r="I44" s="2"/>
      <c r="J44" s="13">
        <f t="shared" si="3"/>
        <v>204063.94495302605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204063.94495302605</v>
      </c>
      <c r="E45" s="4">
        <f t="shared" si="4"/>
        <v>695.51794571489711</v>
      </c>
      <c r="F45" s="4">
        <f t="shared" si="1"/>
        <v>2153.482054285103</v>
      </c>
      <c r="G45" s="78">
        <f t="shared" si="2"/>
        <v>2849</v>
      </c>
      <c r="H45" s="4"/>
      <c r="I45" s="2"/>
      <c r="J45" s="13">
        <f t="shared" si="3"/>
        <v>201910.46289874095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201910.46289874095</v>
      </c>
      <c r="E46" s="4">
        <f t="shared" si="4"/>
        <v>688.17816104654196</v>
      </c>
      <c r="F46" s="4">
        <f t="shared" si="1"/>
        <v>2160.8218389534582</v>
      </c>
      <c r="G46" s="78">
        <f t="shared" si="2"/>
        <v>2849</v>
      </c>
      <c r="H46" s="4"/>
      <c r="I46" s="2"/>
      <c r="J46" s="13">
        <f t="shared" si="3"/>
        <v>199749.64105978751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199749.64105978751</v>
      </c>
      <c r="E47" s="4">
        <f t="shared" si="4"/>
        <v>680.81335994544236</v>
      </c>
      <c r="F47" s="4">
        <f t="shared" si="1"/>
        <v>2168.1866400545578</v>
      </c>
      <c r="G47" s="78">
        <f t="shared" si="2"/>
        <v>2849</v>
      </c>
      <c r="H47" s="4"/>
      <c r="I47" s="2"/>
      <c r="J47" s="13">
        <f t="shared" si="3"/>
        <v>197581.45441973294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197581.45441973294</v>
      </c>
      <c r="E48" s="4">
        <f t="shared" si="4"/>
        <v>673.42345714725639</v>
      </c>
      <c r="F48" s="4">
        <f t="shared" si="1"/>
        <v>2175.5765428527438</v>
      </c>
      <c r="G48" s="78">
        <f t="shared" si="2"/>
        <v>2849</v>
      </c>
      <c r="H48" s="4"/>
      <c r="I48" s="2"/>
      <c r="J48" s="13">
        <f t="shared" si="3"/>
        <v>195405.8778768802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195405.8778768802</v>
      </c>
      <c r="E49" s="4">
        <f t="shared" si="4"/>
        <v>666.00836709703333</v>
      </c>
      <c r="F49" s="4">
        <f t="shared" si="1"/>
        <v>2182.9916329029666</v>
      </c>
      <c r="G49" s="78">
        <f t="shared" si="2"/>
        <v>2849</v>
      </c>
      <c r="H49" s="4"/>
      <c r="I49" s="2"/>
      <c r="J49" s="13">
        <f t="shared" si="3"/>
        <v>193222.88624397723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193222.88624397723</v>
      </c>
      <c r="E50" s="4">
        <f t="shared" si="4"/>
        <v>658.56800394822233</v>
      </c>
      <c r="F50" s="4">
        <f t="shared" si="1"/>
        <v>2190.4319960517778</v>
      </c>
      <c r="G50" s="78">
        <f t="shared" si="2"/>
        <v>2849</v>
      </c>
      <c r="H50" s="4"/>
      <c r="I50" s="2"/>
      <c r="J50" s="13">
        <f t="shared" si="3"/>
        <v>191032.45424792546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191032.45424792546</v>
      </c>
      <c r="E51" s="4">
        <f t="shared" si="4"/>
        <v>651.10228156167921</v>
      </c>
      <c r="F51" s="4">
        <f t="shared" si="1"/>
        <v>2197.8977184383207</v>
      </c>
      <c r="G51" s="78">
        <f t="shared" si="2"/>
        <v>2849</v>
      </c>
      <c r="H51" s="4"/>
      <c r="I51" s="2"/>
      <c r="J51" s="13">
        <f t="shared" si="3"/>
        <v>188834.55652948713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188834.55652948713</v>
      </c>
      <c r="E52" s="4">
        <f t="shared" si="4"/>
        <v>643.61111350466865</v>
      </c>
      <c r="F52" s="4">
        <f t="shared" si="1"/>
        <v>2205.3888864953315</v>
      </c>
      <c r="G52" s="78">
        <f t="shared" si="2"/>
        <v>2849</v>
      </c>
      <c r="H52" s="4"/>
      <c r="I52" s="2"/>
      <c r="J52" s="13">
        <f t="shared" si="3"/>
        <v>186629.16764299182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186629.16764299182</v>
      </c>
      <c r="E53" s="4">
        <f t="shared" si="4"/>
        <v>636.09441304986376</v>
      </c>
      <c r="F53" s="4">
        <f t="shared" si="1"/>
        <v>2212.9055869501362</v>
      </c>
      <c r="G53" s="78">
        <f t="shared" si="2"/>
        <v>2849</v>
      </c>
      <c r="H53" s="4"/>
      <c r="I53" s="2"/>
      <c r="J53" s="13">
        <f t="shared" si="3"/>
        <v>184416.26205604168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184416.26205604168</v>
      </c>
      <c r="E54" s="4">
        <f t="shared" si="4"/>
        <v>628.55209317434208</v>
      </c>
      <c r="F54" s="4">
        <f t="shared" si="1"/>
        <v>2220.4479068256578</v>
      </c>
      <c r="G54" s="78">
        <f t="shared" si="2"/>
        <v>2849</v>
      </c>
      <c r="H54" s="4"/>
      <c r="I54" s="2"/>
      <c r="J54" s="13">
        <f t="shared" si="3"/>
        <v>182195.81414921602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182195.81414921602</v>
      </c>
      <c r="E55" s="4">
        <f t="shared" si="4"/>
        <v>620.98406655857787</v>
      </c>
      <c r="F55" s="4">
        <f t="shared" si="1"/>
        <v>2228.015933441422</v>
      </c>
      <c r="G55" s="78">
        <f t="shared" si="2"/>
        <v>2849</v>
      </c>
      <c r="H55" s="4"/>
      <c r="I55" s="2"/>
      <c r="J55" s="13">
        <f t="shared" si="3"/>
        <v>179967.79821577459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179967.79821577459</v>
      </c>
      <c r="E56" s="4">
        <f t="shared" si="4"/>
        <v>613.39024558543167</v>
      </c>
      <c r="F56" s="4">
        <f t="shared" si="1"/>
        <v>2235.6097544145682</v>
      </c>
      <c r="G56" s="78">
        <f t="shared" si="2"/>
        <v>2849</v>
      </c>
      <c r="H56" s="4"/>
      <c r="I56" s="2"/>
      <c r="J56" s="13">
        <f t="shared" si="3"/>
        <v>177732.18846136003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177732.18846136003</v>
      </c>
      <c r="E57" s="4">
        <f t="shared" si="4"/>
        <v>605.77054233913543</v>
      </c>
      <c r="F57" s="4">
        <f t="shared" si="1"/>
        <v>2243.2294576608647</v>
      </c>
      <c r="G57" s="78">
        <f t="shared" si="2"/>
        <v>2849</v>
      </c>
      <c r="H57" s="4"/>
      <c r="I57" s="2"/>
      <c r="J57" s="13">
        <f t="shared" si="3"/>
        <v>175488.95900369916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175488.95900369916</v>
      </c>
      <c r="E58" s="4">
        <f t="shared" si="4"/>
        <v>598.12486860427464</v>
      </c>
      <c r="F58" s="4">
        <f t="shared" si="1"/>
        <v>2250.8751313957255</v>
      </c>
      <c r="G58" s="78">
        <f t="shared" si="2"/>
        <v>2849</v>
      </c>
      <c r="H58" s="4"/>
      <c r="I58" s="2"/>
      <c r="J58" s="13">
        <f t="shared" si="3"/>
        <v>173238.08387230342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173238.08387230342</v>
      </c>
      <c r="E59" s="4">
        <f t="shared" si="4"/>
        <v>590.45313586476743</v>
      </c>
      <c r="F59" s="4">
        <f t="shared" si="1"/>
        <v>2258.5468641352327</v>
      </c>
      <c r="G59" s="78">
        <f t="shared" si="2"/>
        <v>2849</v>
      </c>
      <c r="H59" s="4"/>
      <c r="I59" s="2"/>
      <c r="J59" s="13">
        <f t="shared" si="3"/>
        <v>170979.5370081682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170979.5370081682</v>
      </c>
      <c r="E60" s="4">
        <f t="shared" si="4"/>
        <v>582.75525530283994</v>
      </c>
      <c r="F60" s="4">
        <f t="shared" si="1"/>
        <v>2266.2447446971601</v>
      </c>
      <c r="G60" s="78">
        <f t="shared" si="2"/>
        <v>2849</v>
      </c>
      <c r="H60" s="4"/>
      <c r="I60" s="2"/>
      <c r="J60" s="13">
        <f t="shared" si="3"/>
        <v>168713.29226347106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168713.29226347106</v>
      </c>
      <c r="E61" s="4">
        <f t="shared" si="4"/>
        <v>575.03113779799719</v>
      </c>
      <c r="F61" s="4">
        <f t="shared" si="1"/>
        <v>2273.968862202003</v>
      </c>
      <c r="G61" s="78">
        <f t="shared" si="2"/>
        <v>2849</v>
      </c>
      <c r="H61" s="4"/>
      <c r="I61" s="2"/>
      <c r="J61" s="13">
        <f t="shared" si="3"/>
        <v>166439.32340126907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166439.32340126907</v>
      </c>
      <c r="E62" s="4">
        <f t="shared" si="4"/>
        <v>567.28069392599207</v>
      </c>
      <c r="F62" s="4">
        <f t="shared" si="1"/>
        <v>2281.7193060740078</v>
      </c>
      <c r="G62" s="78">
        <f t="shared" si="2"/>
        <v>2849</v>
      </c>
      <c r="H62" s="4"/>
      <c r="I62" s="2"/>
      <c r="J62" s="13">
        <f t="shared" si="3"/>
        <v>164157.60409519507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164157.60409519507</v>
      </c>
      <c r="E63" s="4">
        <f t="shared" si="4"/>
        <v>559.50383395778988</v>
      </c>
      <c r="F63" s="4">
        <f t="shared" si="1"/>
        <v>2289.49616604221</v>
      </c>
      <c r="G63" s="78">
        <f t="shared" si="2"/>
        <v>2849</v>
      </c>
      <c r="H63" s="4"/>
      <c r="I63" s="2"/>
      <c r="J63" s="13">
        <f t="shared" si="3"/>
        <v>161868.10792915287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161868.10792915287</v>
      </c>
      <c r="E64" s="4">
        <f t="shared" si="4"/>
        <v>551.70046785852935</v>
      </c>
      <c r="F64" s="4">
        <f t="shared" si="1"/>
        <v>2297.2995321414705</v>
      </c>
      <c r="G64" s="78">
        <f t="shared" si="2"/>
        <v>2849</v>
      </c>
      <c r="H64" s="4"/>
      <c r="I64" s="2"/>
      <c r="J64" s="13">
        <f t="shared" si="3"/>
        <v>159570.80839701139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159570.80839701139</v>
      </c>
      <c r="E65" s="4">
        <f t="shared" si="4"/>
        <v>543.87050528648047</v>
      </c>
      <c r="F65" s="4">
        <f t="shared" si="1"/>
        <v>2305.1294947135193</v>
      </c>
      <c r="G65" s="78">
        <f t="shared" si="2"/>
        <v>2849</v>
      </c>
      <c r="H65" s="4"/>
      <c r="I65" s="2"/>
      <c r="J65" s="13">
        <f t="shared" si="3"/>
        <v>157265.67890229786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157265.67890229786</v>
      </c>
      <c r="E66" s="4">
        <f t="shared" si="4"/>
        <v>536.01385559199855</v>
      </c>
      <c r="F66" s="4">
        <f t="shared" si="1"/>
        <v>2312.9861444080016</v>
      </c>
      <c r="G66" s="78">
        <f t="shared" si="2"/>
        <v>2849</v>
      </c>
      <c r="H66" s="4"/>
      <c r="I66" s="2"/>
      <c r="J66" s="13">
        <f t="shared" si="3"/>
        <v>154952.69275788986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154952.69275788986</v>
      </c>
      <c r="E67" s="4">
        <f t="shared" si="4"/>
        <v>528.13042781647459</v>
      </c>
      <c r="F67" s="4">
        <f t="shared" si="1"/>
        <v>2320.8695721835256</v>
      </c>
      <c r="G67" s="78">
        <f t="shared" si="2"/>
        <v>2849</v>
      </c>
      <c r="H67" s="4"/>
      <c r="I67" s="2"/>
      <c r="J67" s="13">
        <f t="shared" si="3"/>
        <v>152631.82318570634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152631.82318570634</v>
      </c>
      <c r="E68" s="4">
        <f t="shared" si="4"/>
        <v>520.22013069128241</v>
      </c>
      <c r="F68" s="4">
        <f t="shared" si="1"/>
        <v>2328.7798693087175</v>
      </c>
      <c r="G68" s="78">
        <f t="shared" si="2"/>
        <v>2849</v>
      </c>
      <c r="H68" s="4"/>
      <c r="I68" s="2"/>
      <c r="J68" s="13">
        <f t="shared" si="3"/>
        <v>150303.04331639761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150303.04331639761</v>
      </c>
      <c r="E69" s="4">
        <f t="shared" si="4"/>
        <v>512.28287263672189</v>
      </c>
      <c r="F69" s="4">
        <f t="shared" si="1"/>
        <v>2336.717127363278</v>
      </c>
      <c r="G69" s="78">
        <f t="shared" si="2"/>
        <v>2849</v>
      </c>
      <c r="H69" s="4"/>
      <c r="I69" s="2"/>
      <c r="J69" s="13">
        <f t="shared" si="3"/>
        <v>147966.32618903433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147966.32618903433</v>
      </c>
      <c r="E70" s="4">
        <f t="shared" si="4"/>
        <v>504.31856176095863</v>
      </c>
      <c r="F70" s="4">
        <f t="shared" si="1"/>
        <v>2344.6814382390412</v>
      </c>
      <c r="G70" s="78">
        <f t="shared" si="2"/>
        <v>2849</v>
      </c>
      <c r="H70" s="4"/>
      <c r="I70" s="2"/>
      <c r="J70" s="13">
        <f t="shared" si="3"/>
        <v>145621.6447507953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145621.6447507953</v>
      </c>
      <c r="E71" s="4">
        <f t="shared" si="4"/>
        <v>496.32710585896058</v>
      </c>
      <c r="F71" s="4">
        <f t="shared" si="1"/>
        <v>2352.6728941410393</v>
      </c>
      <c r="G71" s="78">
        <f t="shared" si="2"/>
        <v>2849</v>
      </c>
      <c r="H71" s="4"/>
      <c r="I71" s="2"/>
      <c r="J71" s="13">
        <f t="shared" si="3"/>
        <v>143268.97185665427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143268.97185665427</v>
      </c>
      <c r="E72" s="4">
        <f t="shared" si="4"/>
        <v>488.30841241142997</v>
      </c>
      <c r="F72" s="4">
        <f t="shared" si="1"/>
        <v>2360.6915875885702</v>
      </c>
      <c r="G72" s="78">
        <f t="shared" si="2"/>
        <v>2849</v>
      </c>
      <c r="H72" s="4"/>
      <c r="I72" s="2"/>
      <c r="J72" s="13">
        <f t="shared" si="3"/>
        <v>140908.2802690657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140908.2802690657</v>
      </c>
      <c r="E73" s="4">
        <f t="shared" si="4"/>
        <v>480.26238858373222</v>
      </c>
      <c r="F73" s="4">
        <f t="shared" si="1"/>
        <v>2368.737611416268</v>
      </c>
      <c r="G73" s="78">
        <f t="shared" si="2"/>
        <v>2849</v>
      </c>
      <c r="H73" s="4"/>
      <c r="I73" s="2"/>
      <c r="J73" s="13">
        <f t="shared" si="3"/>
        <v>138539.54265764944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si="0"/>
        <v>138539.54265764944</v>
      </c>
      <c r="E74" s="4">
        <f t="shared" si="4"/>
        <v>472.1889412248218</v>
      </c>
      <c r="F74" s="4">
        <f t="shared" si="1"/>
        <v>2376.811058775178</v>
      </c>
      <c r="G74" s="78">
        <f t="shared" si="2"/>
        <v>2849</v>
      </c>
      <c r="H74" s="4"/>
      <c r="I74" s="2"/>
      <c r="J74" s="13">
        <f t="shared" si="3"/>
        <v>136162.73159887426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ref="D75:D129" si="5">+J74</f>
        <v>136162.73159887426</v>
      </c>
      <c r="E75" s="4">
        <f t="shared" si="4"/>
        <v>464.08797686616305</v>
      </c>
      <c r="F75" s="4">
        <f t="shared" ref="F75:F129" si="6">G75-E75</f>
        <v>2384.912023133837</v>
      </c>
      <c r="G75" s="78">
        <f t="shared" ref="G75:G128" si="7">+G74</f>
        <v>2849</v>
      </c>
      <c r="H75" s="4"/>
      <c r="I75" s="2"/>
      <c r="J75" s="13">
        <f t="shared" ref="J75:J129" si="8">+D75+E75-G75-H75</f>
        <v>133777.81957574043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133777.81957574043</v>
      </c>
      <c r="E76" s="4">
        <f t="shared" si="4"/>
        <v>455.95940172064866</v>
      </c>
      <c r="F76" s="4">
        <f t="shared" si="6"/>
        <v>2393.0405982793513</v>
      </c>
      <c r="G76" s="78">
        <f t="shared" si="7"/>
        <v>2849</v>
      </c>
      <c r="H76" s="4"/>
      <c r="I76" s="2"/>
      <c r="J76" s="13">
        <f t="shared" si="8"/>
        <v>131384.77897746107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131384.77897746107</v>
      </c>
      <c r="E77" s="4">
        <f t="shared" ref="E77:E129" si="9">+D77*$I$9/12</f>
        <v>447.80312168151318</v>
      </c>
      <c r="F77" s="4">
        <f t="shared" si="6"/>
        <v>2401.1968783184866</v>
      </c>
      <c r="G77" s="78">
        <f t="shared" si="7"/>
        <v>2849</v>
      </c>
      <c r="H77" s="4"/>
      <c r="I77" s="2"/>
      <c r="J77" s="13">
        <f>+D77+E77-G77-H77</f>
        <v>128983.58209914257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128983.58209914257</v>
      </c>
      <c r="E78" s="4">
        <f t="shared" si="9"/>
        <v>439.61904232124425</v>
      </c>
      <c r="F78" s="4">
        <f t="shared" si="6"/>
        <v>2409.3809576787557</v>
      </c>
      <c r="G78" s="78">
        <f t="shared" si="7"/>
        <v>2849</v>
      </c>
      <c r="H78" s="4"/>
      <c r="I78" s="2"/>
      <c r="J78" s="13">
        <f t="shared" si="8"/>
        <v>126574.20114146381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126574.20114146381</v>
      </c>
      <c r="E79" s="4">
        <f t="shared" si="9"/>
        <v>431.40706889048914</v>
      </c>
      <c r="F79" s="4">
        <f t="shared" si="6"/>
        <v>2417.592931109511</v>
      </c>
      <c r="G79" s="78">
        <f t="shared" si="7"/>
        <v>2849</v>
      </c>
      <c r="H79" s="4"/>
      <c r="I79" s="2"/>
      <c r="J79" s="13">
        <f t="shared" si="8"/>
        <v>124156.6082103543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124156.6082103543</v>
      </c>
      <c r="E80" s="4">
        <f t="shared" si="9"/>
        <v>423.16710631695759</v>
      </c>
      <c r="F80" s="4">
        <f t="shared" si="6"/>
        <v>2425.8328936830426</v>
      </c>
      <c r="G80" s="78">
        <f t="shared" si="7"/>
        <v>2849</v>
      </c>
      <c r="H80" s="4"/>
      <c r="I80" s="2"/>
      <c r="J80" s="13">
        <f t="shared" si="8"/>
        <v>121730.77531667126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121730.77531667126</v>
      </c>
      <c r="E81" s="4">
        <f t="shared" si="9"/>
        <v>414.89905920432125</v>
      </c>
      <c r="F81" s="4">
        <f t="shared" si="6"/>
        <v>2434.100940795679</v>
      </c>
      <c r="G81" s="78">
        <f t="shared" si="7"/>
        <v>2849</v>
      </c>
      <c r="H81" s="4"/>
      <c r="I81" s="2"/>
      <c r="J81" s="13">
        <f t="shared" si="8"/>
        <v>119296.67437587559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119296.67437587559</v>
      </c>
      <c r="E82" s="4">
        <f t="shared" si="9"/>
        <v>406.60283183110931</v>
      </c>
      <c r="F82" s="4">
        <f t="shared" si="6"/>
        <v>2442.3971681688909</v>
      </c>
      <c r="G82" s="78">
        <f t="shared" si="7"/>
        <v>2849</v>
      </c>
      <c r="H82" s="4"/>
      <c r="I82" s="2"/>
      <c r="J82" s="13">
        <f t="shared" si="8"/>
        <v>116854.27720770671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116854.27720770671</v>
      </c>
      <c r="E83" s="4">
        <f t="shared" si="9"/>
        <v>398.27832814960033</v>
      </c>
      <c r="F83" s="4">
        <f t="shared" si="6"/>
        <v>2450.7216718503996</v>
      </c>
      <c r="G83" s="78">
        <f t="shared" si="7"/>
        <v>2849</v>
      </c>
      <c r="H83" s="4"/>
      <c r="I83" s="2"/>
      <c r="J83" s="13">
        <f t="shared" si="8"/>
        <v>114403.5555358563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114403.5555358563</v>
      </c>
      <c r="E84" s="4">
        <f t="shared" si="9"/>
        <v>389.92545178471022</v>
      </c>
      <c r="F84" s="4">
        <f t="shared" si="6"/>
        <v>2459.0745482152897</v>
      </c>
      <c r="G84" s="78">
        <f t="shared" si="7"/>
        <v>2849</v>
      </c>
      <c r="H84" s="4"/>
      <c r="I84" s="2"/>
      <c r="J84" s="13">
        <f t="shared" si="8"/>
        <v>111944.48098764101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111944.48098764101</v>
      </c>
      <c r="E85" s="4">
        <f t="shared" si="9"/>
        <v>381.54410603287647</v>
      </c>
      <c r="F85" s="4">
        <f t="shared" si="6"/>
        <v>2467.4558939671233</v>
      </c>
      <c r="G85" s="78">
        <f t="shared" si="7"/>
        <v>2849</v>
      </c>
      <c r="H85" s="4"/>
      <c r="I85" s="2"/>
      <c r="J85" s="13">
        <f t="shared" si="8"/>
        <v>109477.02509367389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109477.02509367389</v>
      </c>
      <c r="E86" s="4">
        <f t="shared" si="9"/>
        <v>373.13419386093847</v>
      </c>
      <c r="F86" s="4">
        <f t="shared" si="6"/>
        <v>2475.8658061390615</v>
      </c>
      <c r="G86" s="78">
        <f t="shared" si="7"/>
        <v>2849</v>
      </c>
      <c r="H86" s="4"/>
      <c r="I86" s="2"/>
      <c r="J86" s="13">
        <f t="shared" si="8"/>
        <v>107001.15928753483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107001.15928753483</v>
      </c>
      <c r="E87" s="4">
        <f t="shared" si="9"/>
        <v>364.69561790501456</v>
      </c>
      <c r="F87" s="4">
        <f t="shared" si="6"/>
        <v>2484.3043820949856</v>
      </c>
      <c r="G87" s="78">
        <f t="shared" si="7"/>
        <v>2849</v>
      </c>
      <c r="H87" s="4"/>
      <c r="I87" s="2"/>
      <c r="J87" s="13">
        <f t="shared" si="8"/>
        <v>104516.85490543985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104516.85490543985</v>
      </c>
      <c r="E88" s="4">
        <f t="shared" si="9"/>
        <v>356.22828046937411</v>
      </c>
      <c r="F88" s="4">
        <f t="shared" si="6"/>
        <v>2492.7717195306259</v>
      </c>
      <c r="G88" s="78">
        <f t="shared" si="7"/>
        <v>2849</v>
      </c>
      <c r="H88" s="4"/>
      <c r="I88" s="2"/>
      <c r="J88" s="13">
        <f t="shared" si="8"/>
        <v>102024.08318590921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102024.08318590921</v>
      </c>
      <c r="E89" s="4">
        <f t="shared" si="9"/>
        <v>347.73208352530725</v>
      </c>
      <c r="F89" s="4">
        <f t="shared" si="6"/>
        <v>2501.2679164746928</v>
      </c>
      <c r="G89" s="78">
        <f t="shared" si="7"/>
        <v>2849</v>
      </c>
      <c r="H89" s="4"/>
      <c r="I89" s="2"/>
      <c r="J89" s="13">
        <f t="shared" si="8"/>
        <v>99522.815269434519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99522.815269434519</v>
      </c>
      <c r="E90" s="4">
        <f t="shared" si="9"/>
        <v>339.20692870998931</v>
      </c>
      <c r="F90" s="4">
        <f t="shared" si="6"/>
        <v>2509.7930712900106</v>
      </c>
      <c r="G90" s="78">
        <f t="shared" si="7"/>
        <v>2849</v>
      </c>
      <c r="H90" s="4"/>
      <c r="I90" s="2"/>
      <c r="J90" s="13">
        <f t="shared" si="8"/>
        <v>97013.022198144507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97013.022198144507</v>
      </c>
      <c r="E91" s="4">
        <f t="shared" si="9"/>
        <v>330.65271732534251</v>
      </c>
      <c r="F91" s="4">
        <f t="shared" si="6"/>
        <v>2518.3472826746574</v>
      </c>
      <c r="G91" s="78">
        <f t="shared" si="7"/>
        <v>2849</v>
      </c>
      <c r="H91" s="4"/>
      <c r="I91" s="2"/>
      <c r="J91" s="13">
        <f t="shared" si="8"/>
        <v>94494.674915469848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94494.674915469848</v>
      </c>
      <c r="E92" s="4">
        <f t="shared" si="9"/>
        <v>322.06935033689302</v>
      </c>
      <c r="F92" s="4">
        <f t="shared" si="6"/>
        <v>2526.930649663107</v>
      </c>
      <c r="G92" s="78">
        <f t="shared" si="7"/>
        <v>2849</v>
      </c>
      <c r="H92" s="4"/>
      <c r="I92" s="2"/>
      <c r="J92" s="13">
        <f t="shared" si="8"/>
        <v>91967.744265806745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91967.744265806745</v>
      </c>
      <c r="E93" s="4">
        <f t="shared" si="9"/>
        <v>313.45672837262464</v>
      </c>
      <c r="F93" s="4">
        <f t="shared" si="6"/>
        <v>2535.5432716273754</v>
      </c>
      <c r="G93" s="78">
        <f t="shared" si="7"/>
        <v>2849</v>
      </c>
      <c r="H93" s="4"/>
      <c r="I93" s="2"/>
      <c r="J93" s="13">
        <f t="shared" si="8"/>
        <v>89432.200994179366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89432.200994179366</v>
      </c>
      <c r="E94" s="4">
        <f t="shared" si="9"/>
        <v>304.81475172182803</v>
      </c>
      <c r="F94" s="4">
        <f t="shared" si="6"/>
        <v>2544.1852482781719</v>
      </c>
      <c r="G94" s="78">
        <f t="shared" si="7"/>
        <v>2849</v>
      </c>
      <c r="H94" s="4"/>
      <c r="I94" s="2"/>
      <c r="J94" s="13">
        <f t="shared" si="8"/>
        <v>86888.015745901197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86888.015745901197</v>
      </c>
      <c r="E95" s="4">
        <f t="shared" si="9"/>
        <v>296.14332033394658</v>
      </c>
      <c r="F95" s="4">
        <f t="shared" si="6"/>
        <v>2552.8566796660534</v>
      </c>
      <c r="G95" s="78">
        <f t="shared" si="7"/>
        <v>2849</v>
      </c>
      <c r="H95" s="4"/>
      <c r="I95" s="2"/>
      <c r="J95" s="13">
        <f t="shared" si="8"/>
        <v>84335.159066235137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84335.159066235137</v>
      </c>
      <c r="E96" s="4">
        <f t="shared" si="9"/>
        <v>287.4423338174181</v>
      </c>
      <c r="F96" s="4">
        <f t="shared" si="6"/>
        <v>2561.5576661825817</v>
      </c>
      <c r="G96" s="78">
        <f t="shared" si="7"/>
        <v>2849</v>
      </c>
      <c r="H96" s="4"/>
      <c r="I96" s="2"/>
      <c r="J96" s="13">
        <f t="shared" si="8"/>
        <v>81773.601400052561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81773.601400052561</v>
      </c>
      <c r="E97" s="4">
        <f t="shared" si="9"/>
        <v>278.71169143851245</v>
      </c>
      <c r="F97" s="4">
        <f t="shared" si="6"/>
        <v>2570.2883085614876</v>
      </c>
      <c r="G97" s="78">
        <f t="shared" si="7"/>
        <v>2849</v>
      </c>
      <c r="H97" s="4"/>
      <c r="I97" s="2"/>
      <c r="J97" s="13">
        <f t="shared" si="8"/>
        <v>79203.313091491073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79203.313091491073</v>
      </c>
      <c r="E98" s="4">
        <f t="shared" si="9"/>
        <v>269.95129212016542</v>
      </c>
      <c r="F98" s="4">
        <f t="shared" si="6"/>
        <v>2579.0487078798346</v>
      </c>
      <c r="G98" s="78">
        <f t="shared" si="7"/>
        <v>2849</v>
      </c>
      <c r="H98" s="4"/>
      <c r="I98" s="2"/>
      <c r="J98" s="13">
        <f t="shared" si="8"/>
        <v>76624.26438361124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76624.26438361124</v>
      </c>
      <c r="E99" s="4">
        <f t="shared" si="9"/>
        <v>261.16103444080829</v>
      </c>
      <c r="F99" s="4">
        <f t="shared" si="6"/>
        <v>2587.8389655591918</v>
      </c>
      <c r="G99" s="78">
        <f t="shared" si="7"/>
        <v>2849</v>
      </c>
      <c r="H99" s="4"/>
      <c r="I99" s="2"/>
      <c r="J99" s="13">
        <f t="shared" si="8"/>
        <v>74036.425418052051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74036.425418052051</v>
      </c>
      <c r="E100" s="4">
        <f t="shared" si="9"/>
        <v>252.34081663319407</v>
      </c>
      <c r="F100" s="4">
        <f t="shared" si="6"/>
        <v>2596.6591833668058</v>
      </c>
      <c r="G100" s="78">
        <f t="shared" si="7"/>
        <v>2849</v>
      </c>
      <c r="H100" s="4"/>
      <c r="I100" s="2"/>
      <c r="J100" s="13">
        <f t="shared" si="8"/>
        <v>71439.766234685245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71439.766234685245</v>
      </c>
      <c r="E101" s="4">
        <f t="shared" si="9"/>
        <v>243.49053658321887</v>
      </c>
      <c r="F101" s="4">
        <f t="shared" si="6"/>
        <v>2605.5094634167813</v>
      </c>
      <c r="G101" s="78">
        <f t="shared" si="7"/>
        <v>2849</v>
      </c>
      <c r="H101" s="4"/>
      <c r="I101" s="2"/>
      <c r="J101" s="13">
        <f t="shared" si="8"/>
        <v>68834.256771268469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68834.256771268469</v>
      </c>
      <c r="E102" s="4">
        <f t="shared" si="9"/>
        <v>234.61009182874002</v>
      </c>
      <c r="F102" s="4">
        <f t="shared" si="6"/>
        <v>2614.3899081712598</v>
      </c>
      <c r="G102" s="78">
        <f t="shared" si="7"/>
        <v>2849</v>
      </c>
      <c r="H102" s="4"/>
      <c r="I102" s="2"/>
      <c r="J102" s="13">
        <f t="shared" si="8"/>
        <v>66219.86686309721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66219.86686309721</v>
      </c>
      <c r="E103" s="4">
        <f t="shared" si="9"/>
        <v>225.69937955838964</v>
      </c>
      <c r="F103" s="4">
        <f t="shared" si="6"/>
        <v>2623.3006204416106</v>
      </c>
      <c r="G103" s="78">
        <f t="shared" si="7"/>
        <v>2849</v>
      </c>
      <c r="H103" s="4"/>
      <c r="I103" s="2"/>
      <c r="J103" s="13">
        <f t="shared" si="8"/>
        <v>63596.566242655594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63596.566242655594</v>
      </c>
      <c r="E104" s="4">
        <f t="shared" si="9"/>
        <v>216.75829661038449</v>
      </c>
      <c r="F104" s="4">
        <f t="shared" si="6"/>
        <v>2632.2417033896154</v>
      </c>
      <c r="G104" s="78">
        <f t="shared" si="7"/>
        <v>2849</v>
      </c>
      <c r="H104" s="4"/>
      <c r="I104" s="2"/>
      <c r="J104" s="13">
        <f t="shared" si="8"/>
        <v>60964.324539265981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60964.324539265981</v>
      </c>
      <c r="E105" s="4">
        <f t="shared" si="9"/>
        <v>207.78673947133154</v>
      </c>
      <c r="F105" s="4">
        <f t="shared" si="6"/>
        <v>2641.2132605286683</v>
      </c>
      <c r="G105" s="78">
        <f t="shared" si="7"/>
        <v>2849</v>
      </c>
      <c r="H105" s="4"/>
      <c r="I105" s="2"/>
      <c r="J105" s="13">
        <f t="shared" si="8"/>
        <v>58323.111278737313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58323.111278737313</v>
      </c>
      <c r="E106" s="4">
        <f t="shared" si="9"/>
        <v>198.78460427502966</v>
      </c>
      <c r="F106" s="4">
        <f t="shared" si="6"/>
        <v>2650.2153957249702</v>
      </c>
      <c r="G106" s="78">
        <f t="shared" si="7"/>
        <v>2849</v>
      </c>
      <c r="H106" s="4"/>
      <c r="I106" s="2"/>
      <c r="J106" s="13">
        <f t="shared" si="8"/>
        <v>55672.895883012345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55672.895883012345</v>
      </c>
      <c r="E107" s="4">
        <f t="shared" si="9"/>
        <v>189.75178680126706</v>
      </c>
      <c r="F107" s="4">
        <f t="shared" si="6"/>
        <v>2659.2482131987331</v>
      </c>
      <c r="G107" s="78">
        <f t="shared" si="7"/>
        <v>2849</v>
      </c>
      <c r="H107" s="4"/>
      <c r="I107" s="2"/>
      <c r="J107" s="13">
        <f t="shared" si="8"/>
        <v>53013.64766981361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53013.64766981361</v>
      </c>
      <c r="E108" s="4">
        <f t="shared" si="9"/>
        <v>180.68818247461471</v>
      </c>
      <c r="F108" s="4">
        <f t="shared" si="6"/>
        <v>2668.3118175253853</v>
      </c>
      <c r="G108" s="78">
        <f t="shared" si="7"/>
        <v>2849</v>
      </c>
      <c r="H108" s="4"/>
      <c r="I108" s="2"/>
      <c r="J108" s="13">
        <f t="shared" si="8"/>
        <v>50345.335852288226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50345.335852288226</v>
      </c>
      <c r="E109" s="4">
        <f t="shared" si="9"/>
        <v>171.59368636321571</v>
      </c>
      <c r="F109" s="4">
        <f t="shared" si="6"/>
        <v>2677.4063136367845</v>
      </c>
      <c r="G109" s="78">
        <f t="shared" si="7"/>
        <v>2849</v>
      </c>
      <c r="H109" s="4"/>
      <c r="I109" s="2"/>
      <c r="J109" s="13">
        <f t="shared" si="8"/>
        <v>47667.929538651442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47667.929538651442</v>
      </c>
      <c r="E110" s="4">
        <f t="shared" si="9"/>
        <v>162.46819317757033</v>
      </c>
      <c r="F110" s="4">
        <f t="shared" si="6"/>
        <v>2686.5318068224296</v>
      </c>
      <c r="G110" s="78">
        <f t="shared" si="7"/>
        <v>2849</v>
      </c>
      <c r="H110" s="4"/>
      <c r="I110" s="2"/>
      <c r="J110" s="13">
        <f t="shared" si="8"/>
        <v>44981.397731829013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44981.397731829013</v>
      </c>
      <c r="E111" s="4">
        <f t="shared" si="9"/>
        <v>153.31159726931722</v>
      </c>
      <c r="F111" s="4">
        <f t="shared" si="6"/>
        <v>2695.6884027306828</v>
      </c>
      <c r="G111" s="78">
        <f t="shared" si="7"/>
        <v>2849</v>
      </c>
      <c r="H111" s="4"/>
      <c r="I111" s="2"/>
      <c r="J111" s="13">
        <f t="shared" si="8"/>
        <v>42285.709329098332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42285.709329098332</v>
      </c>
      <c r="E112" s="4">
        <f t="shared" si="9"/>
        <v>144.12379263001014</v>
      </c>
      <c r="F112" s="4">
        <f t="shared" si="6"/>
        <v>2704.87620736999</v>
      </c>
      <c r="G112" s="78">
        <f t="shared" si="7"/>
        <v>2849</v>
      </c>
      <c r="H112" s="4"/>
      <c r="I112" s="2"/>
      <c r="J112" s="13">
        <f t="shared" si="8"/>
        <v>39580.833121728341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39580.833121728341</v>
      </c>
      <c r="E113" s="4">
        <f t="shared" si="9"/>
        <v>134.90467288989075</v>
      </c>
      <c r="F113" s="4">
        <f t="shared" si="6"/>
        <v>2714.0953271101093</v>
      </c>
      <c r="G113" s="78">
        <f t="shared" si="7"/>
        <v>2849</v>
      </c>
      <c r="H113" s="4"/>
      <c r="I113" s="2"/>
      <c r="J113" s="13">
        <f t="shared" si="8"/>
        <v>36866.737794618231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36866.737794618231</v>
      </c>
      <c r="E114" s="4">
        <f t="shared" si="9"/>
        <v>125.65413131665713</v>
      </c>
      <c r="F114" s="4">
        <f t="shared" si="6"/>
        <v>2723.3458686833428</v>
      </c>
      <c r="G114" s="78">
        <f t="shared" si="7"/>
        <v>2849</v>
      </c>
      <c r="H114" s="4"/>
      <c r="I114" s="2"/>
      <c r="J114" s="13">
        <f t="shared" si="8"/>
        <v>34143.391925934891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34143.391925934891</v>
      </c>
      <c r="E115" s="4">
        <f t="shared" si="9"/>
        <v>116.37206081422808</v>
      </c>
      <c r="F115" s="4">
        <f t="shared" si="6"/>
        <v>2732.627939185772</v>
      </c>
      <c r="G115" s="78">
        <f t="shared" si="7"/>
        <v>2849</v>
      </c>
      <c r="H115" s="4"/>
      <c r="I115" s="2"/>
      <c r="J115" s="13">
        <f t="shared" si="8"/>
        <v>31410.763986749116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31410.763986749116</v>
      </c>
      <c r="E116" s="4">
        <f t="shared" si="9"/>
        <v>107.05835392150323</v>
      </c>
      <c r="F116" s="4">
        <f t="shared" si="6"/>
        <v>2741.9416460784969</v>
      </c>
      <c r="G116" s="78">
        <f t="shared" si="7"/>
        <v>2849</v>
      </c>
      <c r="H116" s="4"/>
      <c r="I116" s="2"/>
      <c r="J116" s="13">
        <f t="shared" si="8"/>
        <v>28668.82234067062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28668.82234067062</v>
      </c>
      <c r="E117" s="4">
        <f t="shared" si="9"/>
        <v>97.712902811119022</v>
      </c>
      <c r="F117" s="4">
        <f t="shared" si="6"/>
        <v>2751.287097188881</v>
      </c>
      <c r="G117" s="78">
        <f t="shared" si="7"/>
        <v>2849</v>
      </c>
      <c r="H117" s="4"/>
      <c r="I117" s="2"/>
      <c r="J117" s="13">
        <f t="shared" si="8"/>
        <v>25917.53524348174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25917.53524348174</v>
      </c>
      <c r="E118" s="4">
        <f t="shared" si="9"/>
        <v>88.335599288200271</v>
      </c>
      <c r="F118" s="4">
        <f t="shared" si="6"/>
        <v>2760.6644007117998</v>
      </c>
      <c r="G118" s="78">
        <f t="shared" si="7"/>
        <v>2849</v>
      </c>
      <c r="H118" s="4"/>
      <c r="I118" s="2"/>
      <c r="J118" s="13">
        <f t="shared" si="8"/>
        <v>23156.870842769938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23156.870842769938</v>
      </c>
      <c r="E119" s="4">
        <f t="shared" si="9"/>
        <v>78.926334789107543</v>
      </c>
      <c r="F119" s="4">
        <f t="shared" si="6"/>
        <v>2770.0736652108926</v>
      </c>
      <c r="G119" s="78">
        <f t="shared" si="7"/>
        <v>2849</v>
      </c>
      <c r="H119" s="4"/>
      <c r="I119" s="2"/>
      <c r="J119" s="13">
        <f t="shared" si="8"/>
        <v>20386.797177559045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20386.797177559045</v>
      </c>
      <c r="E120" s="4">
        <f t="shared" si="9"/>
        <v>69.485000380180409</v>
      </c>
      <c r="F120" s="4">
        <f t="shared" si="6"/>
        <v>2779.5149996198197</v>
      </c>
      <c r="G120" s="78">
        <f t="shared" si="7"/>
        <v>2849</v>
      </c>
      <c r="H120" s="4"/>
      <c r="I120" s="2"/>
      <c r="J120" s="13">
        <f t="shared" si="8"/>
        <v>17607.282177939225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17607.282177939225</v>
      </c>
      <c r="E121" s="4">
        <f t="shared" si="9"/>
        <v>60.011486756476188</v>
      </c>
      <c r="F121" s="4">
        <f t="shared" si="6"/>
        <v>2788.9885132435238</v>
      </c>
      <c r="G121" s="78">
        <f t="shared" si="7"/>
        <v>2849</v>
      </c>
      <c r="H121" s="4"/>
      <c r="I121" s="2"/>
      <c r="J121" s="13">
        <f t="shared" si="8"/>
        <v>14818.293664695702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14818.293664695702</v>
      </c>
      <c r="E122" s="4">
        <f t="shared" si="9"/>
        <v>50.505684240504515</v>
      </c>
      <c r="F122" s="4">
        <f t="shared" si="6"/>
        <v>2798.4943157594953</v>
      </c>
      <c r="G122" s="78">
        <f t="shared" si="7"/>
        <v>2849</v>
      </c>
      <c r="H122" s="4"/>
      <c r="I122" s="2"/>
      <c r="J122" s="13">
        <f t="shared" si="8"/>
        <v>12019.799348936207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12019.799348936207</v>
      </c>
      <c r="E123" s="4">
        <f t="shared" si="9"/>
        <v>40.967482780957575</v>
      </c>
      <c r="F123" s="4">
        <f t="shared" si="6"/>
        <v>2808.0325172190423</v>
      </c>
      <c r="G123" s="78">
        <f t="shared" si="7"/>
        <v>2849</v>
      </c>
      <c r="H123" s="4"/>
      <c r="I123" s="2"/>
      <c r="J123" s="13">
        <f t="shared" si="8"/>
        <v>9211.7668317171647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9211.7668317171647</v>
      </c>
      <c r="E124" s="4">
        <f t="shared" si="9"/>
        <v>31.396771951436005</v>
      </c>
      <c r="F124" s="4">
        <f t="shared" si="6"/>
        <v>2817.6032280485638</v>
      </c>
      <c r="G124" s="78">
        <f t="shared" si="7"/>
        <v>2849</v>
      </c>
      <c r="H124" s="4"/>
      <c r="I124" s="2"/>
      <c r="J124" s="13">
        <f t="shared" si="8"/>
        <v>6394.1636036686014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6394.1636036686014</v>
      </c>
      <c r="E125" s="4">
        <f t="shared" si="9"/>
        <v>21.793440949170485</v>
      </c>
      <c r="F125" s="4">
        <f t="shared" si="6"/>
        <v>2827.2065590508296</v>
      </c>
      <c r="G125" s="78">
        <f t="shared" si="7"/>
        <v>2849</v>
      </c>
      <c r="H125" s="4"/>
      <c r="I125" s="2"/>
      <c r="J125" s="13">
        <f t="shared" si="8"/>
        <v>3566.9570446177722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3566.9570446177722</v>
      </c>
      <c r="E126" s="4">
        <f t="shared" si="9"/>
        <v>12.157378593738907</v>
      </c>
      <c r="F126" s="4">
        <f t="shared" si="6"/>
        <v>2836.8426214062611</v>
      </c>
      <c r="G126" s="78">
        <f t="shared" si="7"/>
        <v>2849</v>
      </c>
      <c r="H126" s="4"/>
      <c r="I126" s="2"/>
      <c r="J126" s="13">
        <f t="shared" si="8"/>
        <v>730.11442321151117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730.11442321151117</v>
      </c>
      <c r="E127" s="4">
        <f t="shared" si="9"/>
        <v>2.4884733257792337</v>
      </c>
      <c r="F127" s="4">
        <f t="shared" si="6"/>
        <v>2846.5115266742209</v>
      </c>
      <c r="G127" s="78">
        <f t="shared" si="7"/>
        <v>2849</v>
      </c>
      <c r="H127" s="4"/>
      <c r="I127" s="2"/>
      <c r="J127" s="13">
        <f t="shared" si="8"/>
        <v>-2116.3971034627098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-2116.3971034627098</v>
      </c>
      <c r="E128" s="4">
        <f t="shared" si="9"/>
        <v>-7.2133867943020684</v>
      </c>
      <c r="F128" s="4">
        <f t="shared" si="6"/>
        <v>2856.2133867943021</v>
      </c>
      <c r="G128" s="78">
        <f t="shared" si="7"/>
        <v>2849</v>
      </c>
      <c r="H128" s="4"/>
      <c r="I128" s="2"/>
      <c r="J128" s="13">
        <f t="shared" si="8"/>
        <v>-4972.6104902570114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-4972.6104902570114</v>
      </c>
      <c r="E129" s="4">
        <f t="shared" si="9"/>
        <v>-16.948314087625981</v>
      </c>
      <c r="F129" s="4">
        <f t="shared" si="6"/>
        <v>3250.5483140876258</v>
      </c>
      <c r="G129" s="78">
        <v>3233.6</v>
      </c>
      <c r="H129" s="4"/>
      <c r="I129" s="2"/>
      <c r="J129" s="13">
        <f t="shared" si="8"/>
        <v>-8223.1588043446372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I5:J5"/>
    <mergeCell ref="G1:H1"/>
    <mergeCell ref="I1:J1"/>
    <mergeCell ref="L1:Q7"/>
    <mergeCell ref="G2:H2"/>
    <mergeCell ref="I2:J2"/>
    <mergeCell ref="G3:H3"/>
    <mergeCell ref="I3:J3"/>
    <mergeCell ref="G4:H4"/>
    <mergeCell ref="I4:J4"/>
    <mergeCell ref="G5:H5"/>
  </mergeCells>
  <pageMargins left="0.33" right="0.38" top="0.33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848E-E9FF-2649-AE40-54453835BAB6}">
  <sheetPr>
    <tabColor theme="9" tint="-0.249977111117893"/>
  </sheetPr>
  <dimension ref="A1:Q297"/>
  <sheetViews>
    <sheetView zoomScaleNormal="100" workbookViewId="0">
      <pane xSplit="3" ySplit="8" topLeftCell="D9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baseColWidth="10" defaultColWidth="8.83203125" defaultRowHeight="15" x14ac:dyDescent="0.2"/>
  <cols>
    <col min="1" max="1" width="9.1640625" customWidth="1"/>
    <col min="2" max="2" width="5.6640625" style="6" bestFit="1" customWidth="1"/>
    <col min="3" max="3" width="4.5" style="6" customWidth="1"/>
    <col min="4" max="4" width="13.6640625" style="6" customWidth="1"/>
    <col min="5" max="6" width="11.5" style="6" customWidth="1"/>
    <col min="7" max="7" width="12" style="79" customWidth="1"/>
    <col min="8" max="8" width="10.5" style="6" customWidth="1"/>
    <col min="9" max="9" width="9.1640625" style="6" customWidth="1"/>
    <col min="10" max="10" width="13.83203125" style="6" customWidth="1"/>
    <col min="11" max="11" width="8.83203125" style="6"/>
    <col min="13" max="13" width="8.83203125" style="29"/>
  </cols>
  <sheetData>
    <row r="1" spans="1:17" x14ac:dyDescent="0.2">
      <c r="B1" s="7" t="s">
        <v>18</v>
      </c>
      <c r="D1" s="39" t="s">
        <v>61</v>
      </c>
      <c r="G1" s="82" t="s">
        <v>19</v>
      </c>
      <c r="H1" s="82"/>
      <c r="I1" s="83"/>
      <c r="J1" s="83"/>
      <c r="L1" s="81" t="s">
        <v>53</v>
      </c>
      <c r="M1" s="81"/>
      <c r="N1" s="81"/>
      <c r="O1" s="81"/>
      <c r="P1" s="81"/>
      <c r="Q1" s="81"/>
    </row>
    <row r="2" spans="1:17" x14ac:dyDescent="0.2">
      <c r="B2" s="7" t="s">
        <v>20</v>
      </c>
      <c r="D2" s="39" t="s">
        <v>69</v>
      </c>
      <c r="G2" s="82" t="s">
        <v>48</v>
      </c>
      <c r="H2" s="82"/>
      <c r="I2" s="83"/>
      <c r="J2" s="83"/>
      <c r="L2" s="81"/>
      <c r="M2" s="81"/>
      <c r="N2" s="81"/>
      <c r="O2" s="81"/>
      <c r="P2" s="81"/>
      <c r="Q2" s="81"/>
    </row>
    <row r="3" spans="1:17" x14ac:dyDescent="0.2">
      <c r="B3" s="7" t="s">
        <v>21</v>
      </c>
      <c r="D3" s="39" t="s">
        <v>62</v>
      </c>
      <c r="G3" s="82" t="s">
        <v>47</v>
      </c>
      <c r="H3" s="82"/>
      <c r="I3" s="83"/>
      <c r="J3" s="83"/>
      <c r="L3" s="81"/>
      <c r="M3" s="81"/>
      <c r="N3" s="81"/>
      <c r="O3" s="81"/>
      <c r="P3" s="81"/>
      <c r="Q3" s="81"/>
    </row>
    <row r="4" spans="1:17" x14ac:dyDescent="0.2">
      <c r="B4" s="7" t="s">
        <v>22</v>
      </c>
      <c r="D4" s="39">
        <v>10</v>
      </c>
      <c r="E4" s="6" t="s">
        <v>33</v>
      </c>
      <c r="G4" s="82"/>
      <c r="H4" s="82"/>
      <c r="I4" s="83"/>
      <c r="J4" s="83"/>
      <c r="L4" s="81"/>
      <c r="M4" s="81"/>
      <c r="N4" s="81"/>
      <c r="O4" s="81"/>
      <c r="P4" s="81"/>
      <c r="Q4" s="81"/>
    </row>
    <row r="5" spans="1:17" x14ac:dyDescent="0.2">
      <c r="B5" s="7" t="s">
        <v>30</v>
      </c>
      <c r="D5" s="40">
        <v>3.49E-2</v>
      </c>
      <c r="E5" s="6" t="s">
        <v>34</v>
      </c>
      <c r="G5" s="82" t="s">
        <v>49</v>
      </c>
      <c r="H5" s="82"/>
      <c r="I5" s="83"/>
      <c r="J5" s="83"/>
      <c r="L5" s="81"/>
      <c r="M5" s="81"/>
      <c r="N5" s="81"/>
      <c r="O5" s="81"/>
      <c r="P5" s="81"/>
      <c r="Q5" s="81"/>
    </row>
    <row r="6" spans="1:17" ht="11.25" customHeight="1" x14ac:dyDescent="0.2">
      <c r="B6" s="7"/>
      <c r="F6" s="44">
        <f>SUM(F10:F129)</f>
        <v>43111.298737534569</v>
      </c>
      <c r="G6" s="76"/>
      <c r="H6" s="11"/>
      <c r="L6" s="81"/>
      <c r="M6" s="81"/>
      <c r="N6" s="81"/>
      <c r="O6" s="81"/>
      <c r="P6" s="81"/>
      <c r="Q6" s="81"/>
    </row>
    <row r="7" spans="1:17" ht="15.75" customHeight="1" x14ac:dyDescent="0.2">
      <c r="D7" s="10" t="s">
        <v>23</v>
      </c>
      <c r="E7" s="10" t="s">
        <v>24</v>
      </c>
      <c r="F7" s="10" t="s">
        <v>50</v>
      </c>
      <c r="G7" s="77" t="s">
        <v>25</v>
      </c>
      <c r="H7" s="10" t="s">
        <v>26</v>
      </c>
      <c r="I7" s="10" t="s">
        <v>27</v>
      </c>
      <c r="L7" s="81"/>
      <c r="M7" s="81"/>
      <c r="N7" s="81"/>
      <c r="O7" s="81"/>
      <c r="P7" s="81"/>
      <c r="Q7" s="81"/>
    </row>
    <row r="8" spans="1:17" ht="17.25" customHeight="1" x14ac:dyDescent="0.2">
      <c r="D8" s="10" t="s">
        <v>28</v>
      </c>
      <c r="E8" s="10" t="s">
        <v>27</v>
      </c>
      <c r="F8" s="10" t="s">
        <v>51</v>
      </c>
      <c r="G8" s="77" t="s">
        <v>29</v>
      </c>
      <c r="H8" s="10" t="s">
        <v>29</v>
      </c>
      <c r="I8" s="10" t="s">
        <v>30</v>
      </c>
      <c r="J8" s="10" t="s">
        <v>31</v>
      </c>
    </row>
    <row r="9" spans="1:17" s="1" customFormat="1" ht="17.25" customHeight="1" x14ac:dyDescent="0.2">
      <c r="B9" s="2">
        <v>2018</v>
      </c>
      <c r="C9" s="12" t="s">
        <v>12</v>
      </c>
      <c r="D9" s="3"/>
      <c r="E9" s="4"/>
      <c r="F9" s="4"/>
      <c r="G9" s="43" t="s">
        <v>52</v>
      </c>
      <c r="H9" s="4"/>
      <c r="I9" s="38">
        <f>D5</f>
        <v>3.49E-2</v>
      </c>
      <c r="J9" s="42">
        <v>100000</v>
      </c>
      <c r="K9" s="12"/>
      <c r="M9" s="30"/>
    </row>
    <row r="10" spans="1:17" s="1" customFormat="1" ht="17.25" customHeight="1" x14ac:dyDescent="0.2">
      <c r="A10" s="1">
        <v>1</v>
      </c>
      <c r="B10" s="2">
        <v>2019</v>
      </c>
      <c r="C10" s="5" t="s">
        <v>13</v>
      </c>
      <c r="D10" s="3">
        <f>+J9</f>
        <v>100000</v>
      </c>
      <c r="E10" s="4">
        <f>+D10*$I$9/12</f>
        <v>290.83333333333331</v>
      </c>
      <c r="F10" s="4">
        <f>G10-E10</f>
        <v>282.16666666666669</v>
      </c>
      <c r="G10" s="78">
        <v>573</v>
      </c>
      <c r="H10" s="4"/>
      <c r="I10" s="2"/>
      <c r="J10" s="13">
        <f>+D10+E10-G10-H10</f>
        <v>99717.833333333328</v>
      </c>
      <c r="K10" s="1" t="s">
        <v>54</v>
      </c>
      <c r="M10" s="30"/>
    </row>
    <row r="11" spans="1:17" s="1" customFormat="1" ht="17.25" customHeight="1" x14ac:dyDescent="0.2">
      <c r="A11" s="1">
        <v>2</v>
      </c>
      <c r="B11" s="2">
        <v>2019</v>
      </c>
      <c r="C11" s="2" t="s">
        <v>14</v>
      </c>
      <c r="D11" s="3">
        <f t="shared" ref="D11:D74" si="0">+J10</f>
        <v>99717.833333333328</v>
      </c>
      <c r="E11" s="4">
        <f>+D11*$I$9/12</f>
        <v>290.01269861111109</v>
      </c>
      <c r="F11" s="4">
        <f t="shared" ref="F11:F74" si="1">G11-E11</f>
        <v>282.98730138888891</v>
      </c>
      <c r="G11" s="78">
        <f t="shared" ref="G11:G74" si="2">+G10</f>
        <v>573</v>
      </c>
      <c r="H11" s="4"/>
      <c r="I11" s="2"/>
      <c r="J11" s="13">
        <f t="shared" ref="J11:J74" si="3">+D11+E11-G11-H11</f>
        <v>99434.846031944442</v>
      </c>
      <c r="K11" s="12"/>
      <c r="M11" s="30"/>
    </row>
    <row r="12" spans="1:17" s="1" customFormat="1" ht="17.25" customHeight="1" x14ac:dyDescent="0.2">
      <c r="A12" s="1">
        <v>3</v>
      </c>
      <c r="B12" s="2">
        <v>2019</v>
      </c>
      <c r="C12" s="2" t="s">
        <v>15</v>
      </c>
      <c r="D12" s="3">
        <f t="shared" si="0"/>
        <v>99434.846031944442</v>
      </c>
      <c r="E12" s="4">
        <f>+D12*$I$9/12</f>
        <v>289.18967720957176</v>
      </c>
      <c r="F12" s="4">
        <f t="shared" si="1"/>
        <v>283.81032279042824</v>
      </c>
      <c r="G12" s="78">
        <f t="shared" si="2"/>
        <v>573</v>
      </c>
      <c r="H12" s="4"/>
      <c r="I12" s="2"/>
      <c r="J12" s="13">
        <f>+D12+E12-G12-H12</f>
        <v>99151.035709154021</v>
      </c>
      <c r="K12" s="12"/>
      <c r="M12" s="30">
        <f>INDEX(B8:M108,MATCH(5,A8:A108,0),MATCH("End Balance",B8:M8,0))</f>
        <v>98580.936417924793</v>
      </c>
    </row>
    <row r="13" spans="1:17" s="1" customFormat="1" ht="17.25" customHeight="1" x14ac:dyDescent="0.2">
      <c r="A13" s="1">
        <v>4</v>
      </c>
      <c r="B13" s="2">
        <v>2019</v>
      </c>
      <c r="C13" s="2" t="s">
        <v>16</v>
      </c>
      <c r="D13" s="3">
        <f t="shared" si="0"/>
        <v>99151.035709154021</v>
      </c>
      <c r="E13" s="4">
        <f t="shared" ref="E13:E76" si="4">+D13*$I$9/12</f>
        <v>288.36426218745629</v>
      </c>
      <c r="F13" s="4">
        <f t="shared" si="1"/>
        <v>284.63573781254371</v>
      </c>
      <c r="G13" s="78">
        <f t="shared" si="2"/>
        <v>573</v>
      </c>
      <c r="H13" s="4"/>
      <c r="I13" s="2"/>
      <c r="J13" s="13">
        <f t="shared" si="3"/>
        <v>98866.399971341481</v>
      </c>
      <c r="K13" s="12"/>
      <c r="M13" s="30"/>
    </row>
    <row r="14" spans="1:17" s="1" customFormat="1" ht="17.25" customHeight="1" x14ac:dyDescent="0.2">
      <c r="A14" s="1">
        <v>5</v>
      </c>
      <c r="B14" s="2">
        <v>2019</v>
      </c>
      <c r="C14" s="2" t="s">
        <v>4</v>
      </c>
      <c r="D14" s="3">
        <f t="shared" si="0"/>
        <v>98866.399971341481</v>
      </c>
      <c r="E14" s="4">
        <f t="shared" si="4"/>
        <v>287.53644658331814</v>
      </c>
      <c r="F14" s="4">
        <f t="shared" si="1"/>
        <v>285.46355341668186</v>
      </c>
      <c r="G14" s="78">
        <f t="shared" si="2"/>
        <v>573</v>
      </c>
      <c r="H14" s="4"/>
      <c r="I14" s="2"/>
      <c r="J14" s="13">
        <f t="shared" si="3"/>
        <v>98580.936417924793</v>
      </c>
      <c r="K14" s="12"/>
      <c r="M14" s="30"/>
    </row>
    <row r="15" spans="1:17" s="1" customFormat="1" ht="17.25" customHeight="1" x14ac:dyDescent="0.2">
      <c r="A15" s="1">
        <v>6</v>
      </c>
      <c r="B15" s="2">
        <v>2019</v>
      </c>
      <c r="C15" s="2" t="s">
        <v>6</v>
      </c>
      <c r="D15" s="3">
        <f t="shared" si="0"/>
        <v>98580.936417924793</v>
      </c>
      <c r="E15" s="4">
        <f t="shared" si="4"/>
        <v>286.70622341546459</v>
      </c>
      <c r="F15" s="4">
        <f t="shared" si="1"/>
        <v>286.29377658453541</v>
      </c>
      <c r="G15" s="78">
        <f t="shared" si="2"/>
        <v>573</v>
      </c>
      <c r="H15" s="4"/>
      <c r="I15" s="2"/>
      <c r="J15" s="13">
        <f t="shared" si="3"/>
        <v>98294.642641340251</v>
      </c>
      <c r="K15" s="12"/>
      <c r="M15" s="30"/>
    </row>
    <row r="16" spans="1:17" s="1" customFormat="1" ht="17.25" customHeight="1" x14ac:dyDescent="0.2">
      <c r="A16" s="1">
        <v>7</v>
      </c>
      <c r="B16" s="2">
        <v>2019</v>
      </c>
      <c r="C16" s="2" t="s">
        <v>7</v>
      </c>
      <c r="D16" s="3">
        <f t="shared" si="0"/>
        <v>98294.642641340251</v>
      </c>
      <c r="E16" s="4">
        <f t="shared" si="4"/>
        <v>285.87358568189791</v>
      </c>
      <c r="F16" s="4">
        <f t="shared" si="1"/>
        <v>287.12641431810209</v>
      </c>
      <c r="G16" s="78">
        <f t="shared" si="2"/>
        <v>573</v>
      </c>
      <c r="H16" s="4"/>
      <c r="I16" s="2"/>
      <c r="J16" s="13">
        <f t="shared" si="3"/>
        <v>98007.516227022148</v>
      </c>
      <c r="K16" s="12"/>
      <c r="M16" s="30"/>
    </row>
    <row r="17" spans="1:13" s="1" customFormat="1" ht="17.25" customHeight="1" x14ac:dyDescent="0.2">
      <c r="A17" s="1">
        <v>8</v>
      </c>
      <c r="B17" s="2">
        <v>2019</v>
      </c>
      <c r="C17" s="2" t="s">
        <v>8</v>
      </c>
      <c r="D17" s="3">
        <f t="shared" si="0"/>
        <v>98007.516227022148</v>
      </c>
      <c r="E17" s="4">
        <f t="shared" si="4"/>
        <v>285.03852636025607</v>
      </c>
      <c r="F17" s="4">
        <f t="shared" si="1"/>
        <v>287.96147363974393</v>
      </c>
      <c r="G17" s="78">
        <f t="shared" si="2"/>
        <v>573</v>
      </c>
      <c r="H17" s="4"/>
      <c r="I17" s="2"/>
      <c r="J17" s="13">
        <f t="shared" si="3"/>
        <v>97719.554753382399</v>
      </c>
      <c r="K17" s="12"/>
      <c r="M17" s="30"/>
    </row>
    <row r="18" spans="1:13" s="1" customFormat="1" ht="17.25" customHeight="1" x14ac:dyDescent="0.2">
      <c r="A18" s="1">
        <v>9</v>
      </c>
      <c r="B18" s="2">
        <v>2019</v>
      </c>
      <c r="C18" s="2" t="s">
        <v>9</v>
      </c>
      <c r="D18" s="3">
        <f t="shared" si="0"/>
        <v>97719.554753382399</v>
      </c>
      <c r="E18" s="4">
        <f t="shared" si="4"/>
        <v>284.2010384077538</v>
      </c>
      <c r="F18" s="4">
        <f t="shared" si="1"/>
        <v>288.7989615922462</v>
      </c>
      <c r="G18" s="78">
        <f t="shared" si="2"/>
        <v>573</v>
      </c>
      <c r="H18" s="4"/>
      <c r="I18" s="2"/>
      <c r="J18" s="13">
        <f t="shared" si="3"/>
        <v>97430.755791790158</v>
      </c>
      <c r="K18" s="12"/>
      <c r="M18" s="30"/>
    </row>
    <row r="19" spans="1:13" s="1" customFormat="1" ht="17.25" customHeight="1" x14ac:dyDescent="0.2">
      <c r="A19" s="1">
        <v>10</v>
      </c>
      <c r="B19" s="2">
        <v>2019</v>
      </c>
      <c r="C19" s="2" t="s">
        <v>10</v>
      </c>
      <c r="D19" s="3">
        <f t="shared" si="0"/>
        <v>97430.755791790158</v>
      </c>
      <c r="E19" s="4">
        <f t="shared" si="4"/>
        <v>283.36111476112302</v>
      </c>
      <c r="F19" s="4">
        <f t="shared" si="1"/>
        <v>289.63888523887698</v>
      </c>
      <c r="G19" s="78">
        <f t="shared" si="2"/>
        <v>573</v>
      </c>
      <c r="H19" s="4"/>
      <c r="I19" s="2"/>
      <c r="J19" s="13">
        <f t="shared" si="3"/>
        <v>97141.11690655128</v>
      </c>
      <c r="K19" s="12"/>
      <c r="M19" s="30" t="s">
        <v>40</v>
      </c>
    </row>
    <row r="20" spans="1:13" s="1" customFormat="1" ht="17.25" customHeight="1" x14ac:dyDescent="0.2">
      <c r="A20" s="1">
        <v>11</v>
      </c>
      <c r="B20" s="2">
        <v>2019</v>
      </c>
      <c r="C20" s="2" t="s">
        <v>11</v>
      </c>
      <c r="D20" s="3">
        <f t="shared" si="0"/>
        <v>97141.11690655128</v>
      </c>
      <c r="E20" s="4">
        <f t="shared" si="4"/>
        <v>282.5187483365533</v>
      </c>
      <c r="F20" s="4">
        <f t="shared" si="1"/>
        <v>290.4812516634467</v>
      </c>
      <c r="G20" s="78">
        <f t="shared" si="2"/>
        <v>573</v>
      </c>
      <c r="H20" s="4"/>
      <c r="I20" s="2"/>
      <c r="J20" s="13">
        <f t="shared" si="3"/>
        <v>96850.635654887839</v>
      </c>
      <c r="K20" s="12"/>
      <c r="M20" s="30"/>
    </row>
    <row r="21" spans="1:13" s="1" customFormat="1" ht="17.25" customHeight="1" x14ac:dyDescent="0.2">
      <c r="A21" s="1">
        <v>12</v>
      </c>
      <c r="B21" s="2">
        <v>2019</v>
      </c>
      <c r="C21" s="2" t="s">
        <v>12</v>
      </c>
      <c r="D21" s="3">
        <f t="shared" si="0"/>
        <v>96850.635654887839</v>
      </c>
      <c r="E21" s="4">
        <f t="shared" si="4"/>
        <v>281.67393202963211</v>
      </c>
      <c r="F21" s="4">
        <f t="shared" si="1"/>
        <v>291.32606797036789</v>
      </c>
      <c r="G21" s="78">
        <f t="shared" si="2"/>
        <v>573</v>
      </c>
      <c r="H21" s="4"/>
      <c r="I21" s="2"/>
      <c r="J21" s="13">
        <f t="shared" si="3"/>
        <v>96559.309586917472</v>
      </c>
      <c r="K21" s="12"/>
      <c r="M21" s="30"/>
    </row>
    <row r="22" spans="1:13" s="1" customFormat="1" ht="17.25" customHeight="1" x14ac:dyDescent="0.2">
      <c r="A22" s="1">
        <v>13</v>
      </c>
      <c r="B22" s="2">
        <v>2020</v>
      </c>
      <c r="C22" s="5" t="s">
        <v>13</v>
      </c>
      <c r="D22" s="3">
        <f t="shared" si="0"/>
        <v>96559.309586917472</v>
      </c>
      <c r="E22" s="4">
        <f t="shared" si="4"/>
        <v>280.82665871528496</v>
      </c>
      <c r="F22" s="4">
        <f t="shared" si="1"/>
        <v>292.17334128471504</v>
      </c>
      <c r="G22" s="78">
        <f t="shared" si="2"/>
        <v>573</v>
      </c>
      <c r="H22" s="4"/>
      <c r="I22" s="2"/>
      <c r="J22" s="13">
        <f t="shared" si="3"/>
        <v>96267.136245632762</v>
      </c>
      <c r="K22" s="12"/>
      <c r="M22" s="30"/>
    </row>
    <row r="23" spans="1:13" s="1" customFormat="1" ht="17.25" customHeight="1" x14ac:dyDescent="0.2">
      <c r="A23" s="1">
        <v>14</v>
      </c>
      <c r="B23" s="2">
        <v>2020</v>
      </c>
      <c r="C23" s="2" t="s">
        <v>14</v>
      </c>
      <c r="D23" s="3">
        <f t="shared" si="0"/>
        <v>96267.136245632762</v>
      </c>
      <c r="E23" s="4">
        <f t="shared" si="4"/>
        <v>279.97692124771532</v>
      </c>
      <c r="F23" s="4">
        <f t="shared" si="1"/>
        <v>293.02307875228468</v>
      </c>
      <c r="G23" s="78">
        <f t="shared" si="2"/>
        <v>573</v>
      </c>
      <c r="H23" s="4"/>
      <c r="I23" s="2"/>
      <c r="J23" s="13">
        <f t="shared" si="3"/>
        <v>95974.113166880474</v>
      </c>
      <c r="K23" s="12"/>
      <c r="M23" s="30"/>
    </row>
    <row r="24" spans="1:13" s="1" customFormat="1" ht="17.25" customHeight="1" x14ac:dyDescent="0.2">
      <c r="A24" s="1">
        <v>15</v>
      </c>
      <c r="B24" s="2">
        <v>2020</v>
      </c>
      <c r="C24" s="2" t="s">
        <v>15</v>
      </c>
      <c r="D24" s="3">
        <f t="shared" si="0"/>
        <v>95974.113166880474</v>
      </c>
      <c r="E24" s="4">
        <f t="shared" si="4"/>
        <v>279.12471246034403</v>
      </c>
      <c r="F24" s="4">
        <f t="shared" si="1"/>
        <v>293.87528753965597</v>
      </c>
      <c r="G24" s="78">
        <f t="shared" si="2"/>
        <v>573</v>
      </c>
      <c r="H24" s="4"/>
      <c r="I24" s="2"/>
      <c r="J24" s="13">
        <f t="shared" si="3"/>
        <v>95680.237879340813</v>
      </c>
      <c r="K24" s="12"/>
      <c r="M24" s="30"/>
    </row>
    <row r="25" spans="1:13" s="1" customFormat="1" ht="17.25" customHeight="1" x14ac:dyDescent="0.2">
      <c r="A25" s="1">
        <v>16</v>
      </c>
      <c r="B25" s="2">
        <v>2020</v>
      </c>
      <c r="C25" s="2" t="s">
        <v>16</v>
      </c>
      <c r="D25" s="3">
        <f t="shared" si="0"/>
        <v>95680.237879340813</v>
      </c>
      <c r="E25" s="4">
        <f t="shared" si="4"/>
        <v>278.27002516574953</v>
      </c>
      <c r="F25" s="4">
        <f t="shared" si="1"/>
        <v>294.72997483425047</v>
      </c>
      <c r="G25" s="78">
        <f t="shared" si="2"/>
        <v>573</v>
      </c>
      <c r="H25" s="4"/>
      <c r="I25" s="2"/>
      <c r="J25" s="13">
        <f t="shared" si="3"/>
        <v>95385.507904506565</v>
      </c>
      <c r="K25" s="12"/>
      <c r="M25" s="30"/>
    </row>
    <row r="26" spans="1:13" s="1" customFormat="1" ht="17.25" customHeight="1" x14ac:dyDescent="0.2">
      <c r="A26" s="1">
        <v>17</v>
      </c>
      <c r="B26" s="2">
        <v>2020</v>
      </c>
      <c r="C26" s="2" t="s">
        <v>4</v>
      </c>
      <c r="D26" s="3">
        <f t="shared" si="0"/>
        <v>95385.507904506565</v>
      </c>
      <c r="E26" s="4">
        <f t="shared" si="4"/>
        <v>277.41285215560657</v>
      </c>
      <c r="F26" s="4">
        <f t="shared" si="1"/>
        <v>295.58714784439343</v>
      </c>
      <c r="G26" s="78">
        <f t="shared" si="2"/>
        <v>573</v>
      </c>
      <c r="H26" s="4"/>
      <c r="I26" s="2"/>
      <c r="J26" s="13">
        <f t="shared" si="3"/>
        <v>95089.920756662177</v>
      </c>
      <c r="K26" s="12"/>
      <c r="M26" s="30"/>
    </row>
    <row r="27" spans="1:13" s="1" customFormat="1" ht="17.25" customHeight="1" x14ac:dyDescent="0.2">
      <c r="A27" s="1">
        <v>18</v>
      </c>
      <c r="B27" s="2">
        <v>2020</v>
      </c>
      <c r="C27" s="2" t="s">
        <v>6</v>
      </c>
      <c r="D27" s="3">
        <f t="shared" si="0"/>
        <v>95089.920756662177</v>
      </c>
      <c r="E27" s="4">
        <f t="shared" si="4"/>
        <v>276.55318620062582</v>
      </c>
      <c r="F27" s="4">
        <f t="shared" si="1"/>
        <v>296.44681379937418</v>
      </c>
      <c r="G27" s="78">
        <f t="shared" si="2"/>
        <v>573</v>
      </c>
      <c r="H27" s="4"/>
      <c r="I27" s="2"/>
      <c r="J27" s="13">
        <f t="shared" si="3"/>
        <v>94793.473942862809</v>
      </c>
      <c r="K27" s="12"/>
      <c r="M27" s="30"/>
    </row>
    <row r="28" spans="1:13" s="1" customFormat="1" ht="17.25" customHeight="1" x14ac:dyDescent="0.2">
      <c r="A28" s="1">
        <v>19</v>
      </c>
      <c r="B28" s="2">
        <v>2020</v>
      </c>
      <c r="C28" s="2" t="s">
        <v>7</v>
      </c>
      <c r="D28" s="3">
        <f t="shared" si="0"/>
        <v>94793.473942862809</v>
      </c>
      <c r="E28" s="4">
        <f t="shared" si="4"/>
        <v>275.69102005049268</v>
      </c>
      <c r="F28" s="4">
        <f t="shared" si="1"/>
        <v>297.30897994950732</v>
      </c>
      <c r="G28" s="78">
        <f t="shared" si="2"/>
        <v>573</v>
      </c>
      <c r="H28" s="4"/>
      <c r="I28" s="2"/>
      <c r="J28" s="13">
        <f t="shared" si="3"/>
        <v>94496.164962913303</v>
      </c>
      <c r="K28" s="12"/>
      <c r="M28" s="30"/>
    </row>
    <row r="29" spans="1:13" s="1" customFormat="1" ht="17.25" customHeight="1" x14ac:dyDescent="0.2">
      <c r="A29" s="1">
        <v>20</v>
      </c>
      <c r="B29" s="2">
        <v>2020</v>
      </c>
      <c r="C29" s="2" t="s">
        <v>8</v>
      </c>
      <c r="D29" s="3">
        <f t="shared" si="0"/>
        <v>94496.164962913303</v>
      </c>
      <c r="E29" s="4">
        <f t="shared" si="4"/>
        <v>274.82634643380618</v>
      </c>
      <c r="F29" s="4">
        <f t="shared" si="1"/>
        <v>298.17365356619382</v>
      </c>
      <c r="G29" s="78">
        <f t="shared" si="2"/>
        <v>573</v>
      </c>
      <c r="H29" s="4"/>
      <c r="I29" s="2"/>
      <c r="J29" s="13">
        <f t="shared" si="3"/>
        <v>94197.991309347111</v>
      </c>
      <c r="K29" s="12"/>
      <c r="M29" s="30"/>
    </row>
    <row r="30" spans="1:13" s="1" customFormat="1" ht="17.25" customHeight="1" x14ac:dyDescent="0.2">
      <c r="A30" s="1">
        <v>21</v>
      </c>
      <c r="B30" s="2">
        <v>2020</v>
      </c>
      <c r="C30" s="2" t="s">
        <v>9</v>
      </c>
      <c r="D30" s="3">
        <f t="shared" si="0"/>
        <v>94197.991309347111</v>
      </c>
      <c r="E30" s="4">
        <f t="shared" si="4"/>
        <v>273.95915805801786</v>
      </c>
      <c r="F30" s="4">
        <f t="shared" si="1"/>
        <v>299.04084194198214</v>
      </c>
      <c r="G30" s="78">
        <f t="shared" si="2"/>
        <v>573</v>
      </c>
      <c r="H30" s="4"/>
      <c r="I30" s="2"/>
      <c r="J30" s="13">
        <f t="shared" si="3"/>
        <v>93898.950467405128</v>
      </c>
      <c r="K30" s="12"/>
      <c r="M30" s="30"/>
    </row>
    <row r="31" spans="1:13" s="1" customFormat="1" ht="17.25" customHeight="1" x14ac:dyDescent="0.2">
      <c r="A31" s="1">
        <v>22</v>
      </c>
      <c r="B31" s="2">
        <v>2020</v>
      </c>
      <c r="C31" s="2" t="s">
        <v>10</v>
      </c>
      <c r="D31" s="3">
        <f t="shared" si="0"/>
        <v>93898.950467405128</v>
      </c>
      <c r="E31" s="4">
        <f t="shared" si="4"/>
        <v>273.08944760936993</v>
      </c>
      <c r="F31" s="4">
        <f t="shared" si="1"/>
        <v>299.91055239063007</v>
      </c>
      <c r="G31" s="78">
        <f t="shared" si="2"/>
        <v>573</v>
      </c>
      <c r="H31" s="4"/>
      <c r="I31" s="2"/>
      <c r="J31" s="13">
        <f t="shared" si="3"/>
        <v>93599.039915014495</v>
      </c>
      <c r="K31" s="12"/>
      <c r="M31" s="30"/>
    </row>
    <row r="32" spans="1:13" ht="17.25" customHeight="1" x14ac:dyDescent="0.2">
      <c r="A32">
        <v>23</v>
      </c>
      <c r="B32" s="2">
        <v>2020</v>
      </c>
      <c r="C32" s="2" t="s">
        <v>11</v>
      </c>
      <c r="D32" s="3">
        <f t="shared" si="0"/>
        <v>93599.039915014495</v>
      </c>
      <c r="E32" s="4">
        <f t="shared" si="4"/>
        <v>272.21720775283381</v>
      </c>
      <c r="F32" s="4">
        <f t="shared" si="1"/>
        <v>300.78279224716619</v>
      </c>
      <c r="G32" s="78">
        <f t="shared" si="2"/>
        <v>573</v>
      </c>
      <c r="H32" s="4"/>
      <c r="I32" s="2"/>
      <c r="J32" s="13">
        <f t="shared" si="3"/>
        <v>93298.257122767332</v>
      </c>
    </row>
    <row r="33" spans="1:10" ht="17.25" customHeight="1" x14ac:dyDescent="0.2">
      <c r="A33">
        <v>24</v>
      </c>
      <c r="B33" s="2">
        <v>2020</v>
      </c>
      <c r="C33" s="2" t="s">
        <v>12</v>
      </c>
      <c r="D33" s="3">
        <f t="shared" si="0"/>
        <v>93298.257122767332</v>
      </c>
      <c r="E33" s="4">
        <f t="shared" si="4"/>
        <v>271.34243113204832</v>
      </c>
      <c r="F33" s="4">
        <f t="shared" si="1"/>
        <v>301.65756886795168</v>
      </c>
      <c r="G33" s="78">
        <f t="shared" si="2"/>
        <v>573</v>
      </c>
      <c r="H33" s="4"/>
      <c r="I33" s="2"/>
      <c r="J33" s="13">
        <f t="shared" si="3"/>
        <v>92996.599553899374</v>
      </c>
    </row>
    <row r="34" spans="1:10" ht="17.25" customHeight="1" x14ac:dyDescent="0.2">
      <c r="A34">
        <v>25</v>
      </c>
      <c r="B34" s="2">
        <v>2021</v>
      </c>
      <c r="C34" s="5" t="s">
        <v>13</v>
      </c>
      <c r="D34" s="3">
        <f t="shared" si="0"/>
        <v>92996.599553899374</v>
      </c>
      <c r="E34" s="4">
        <f t="shared" si="4"/>
        <v>270.46511036925733</v>
      </c>
      <c r="F34" s="4">
        <f t="shared" si="1"/>
        <v>302.53488963074267</v>
      </c>
      <c r="G34" s="78">
        <f t="shared" si="2"/>
        <v>573</v>
      </c>
      <c r="H34" s="4"/>
      <c r="I34" s="2"/>
      <c r="J34" s="13">
        <f t="shared" si="3"/>
        <v>92694.064664268633</v>
      </c>
    </row>
    <row r="35" spans="1:10" ht="17.25" customHeight="1" x14ac:dyDescent="0.2">
      <c r="A35">
        <v>26</v>
      </c>
      <c r="B35" s="2">
        <v>2021</v>
      </c>
      <c r="C35" s="2" t="s">
        <v>14</v>
      </c>
      <c r="D35" s="3">
        <f t="shared" si="0"/>
        <v>92694.064664268633</v>
      </c>
      <c r="E35" s="4">
        <f t="shared" si="4"/>
        <v>269.58523806524795</v>
      </c>
      <c r="F35" s="4">
        <f t="shared" si="1"/>
        <v>303.41476193475205</v>
      </c>
      <c r="G35" s="78">
        <f t="shared" si="2"/>
        <v>573</v>
      </c>
      <c r="H35" s="4"/>
      <c r="I35" s="2"/>
      <c r="J35" s="13">
        <f t="shared" si="3"/>
        <v>92390.649902333884</v>
      </c>
    </row>
    <row r="36" spans="1:10" ht="17.25" customHeight="1" x14ac:dyDescent="0.2">
      <c r="A36">
        <v>27</v>
      </c>
      <c r="B36" s="2">
        <v>2021</v>
      </c>
      <c r="C36" s="2" t="s">
        <v>15</v>
      </c>
      <c r="D36" s="3">
        <f t="shared" si="0"/>
        <v>92390.649902333884</v>
      </c>
      <c r="E36" s="4">
        <f t="shared" si="4"/>
        <v>268.70280679928771</v>
      </c>
      <c r="F36" s="4">
        <f t="shared" si="1"/>
        <v>304.29719320071229</v>
      </c>
      <c r="G36" s="78">
        <f t="shared" si="2"/>
        <v>573</v>
      </c>
      <c r="H36" s="4"/>
      <c r="I36" s="2"/>
      <c r="J36" s="13">
        <f t="shared" si="3"/>
        <v>92086.352709133178</v>
      </c>
    </row>
    <row r="37" spans="1:10" ht="17.25" customHeight="1" x14ac:dyDescent="0.2">
      <c r="A37">
        <v>28</v>
      </c>
      <c r="B37" s="2">
        <v>2021</v>
      </c>
      <c r="C37" s="2" t="s">
        <v>16</v>
      </c>
      <c r="D37" s="3">
        <f t="shared" si="0"/>
        <v>92086.352709133178</v>
      </c>
      <c r="E37" s="4">
        <f t="shared" si="4"/>
        <v>267.81780912906231</v>
      </c>
      <c r="F37" s="4">
        <f t="shared" si="1"/>
        <v>305.18219087093769</v>
      </c>
      <c r="G37" s="78">
        <f t="shared" si="2"/>
        <v>573</v>
      </c>
      <c r="H37" s="4"/>
      <c r="I37" s="2"/>
      <c r="J37" s="13">
        <f t="shared" si="3"/>
        <v>91781.170518262239</v>
      </c>
    </row>
    <row r="38" spans="1:10" ht="17.25" customHeight="1" x14ac:dyDescent="0.2">
      <c r="A38">
        <v>29</v>
      </c>
      <c r="B38" s="2">
        <v>2021</v>
      </c>
      <c r="C38" s="2" t="s">
        <v>4</v>
      </c>
      <c r="D38" s="3">
        <f t="shared" si="0"/>
        <v>91781.170518262239</v>
      </c>
      <c r="E38" s="4">
        <f t="shared" si="4"/>
        <v>266.93023759061265</v>
      </c>
      <c r="F38" s="4">
        <f t="shared" si="1"/>
        <v>306.06976240938735</v>
      </c>
      <c r="G38" s="78">
        <f t="shared" si="2"/>
        <v>573</v>
      </c>
      <c r="H38" s="4"/>
      <c r="I38" s="2"/>
      <c r="J38" s="13">
        <f t="shared" si="3"/>
        <v>91475.100755852851</v>
      </c>
    </row>
    <row r="39" spans="1:10" ht="17.25" customHeight="1" x14ac:dyDescent="0.2">
      <c r="A39">
        <v>30</v>
      </c>
      <c r="B39" s="2">
        <v>2021</v>
      </c>
      <c r="C39" s="2" t="s">
        <v>6</v>
      </c>
      <c r="D39" s="3">
        <f t="shared" si="0"/>
        <v>91475.100755852851</v>
      </c>
      <c r="E39" s="4">
        <f t="shared" si="4"/>
        <v>266.04008469827204</v>
      </c>
      <c r="F39" s="4">
        <f t="shared" si="1"/>
        <v>306.95991530172796</v>
      </c>
      <c r="G39" s="78">
        <f t="shared" si="2"/>
        <v>573</v>
      </c>
      <c r="H39" s="4"/>
      <c r="I39" s="2"/>
      <c r="J39" s="13">
        <f t="shared" si="3"/>
        <v>91168.140840551117</v>
      </c>
    </row>
    <row r="40" spans="1:10" ht="17.25" customHeight="1" x14ac:dyDescent="0.2">
      <c r="A40">
        <v>31</v>
      </c>
      <c r="B40" s="2">
        <v>2021</v>
      </c>
      <c r="C40" s="2" t="s">
        <v>7</v>
      </c>
      <c r="D40" s="3">
        <f t="shared" si="0"/>
        <v>91168.140840551117</v>
      </c>
      <c r="E40" s="4">
        <f t="shared" si="4"/>
        <v>265.14734294460283</v>
      </c>
      <c r="F40" s="4">
        <f t="shared" si="1"/>
        <v>307.85265705539717</v>
      </c>
      <c r="G40" s="78">
        <f t="shared" si="2"/>
        <v>573</v>
      </c>
      <c r="H40" s="4"/>
      <c r="I40" s="2"/>
      <c r="J40" s="13">
        <f t="shared" si="3"/>
        <v>90860.288183495722</v>
      </c>
    </row>
    <row r="41" spans="1:10" ht="17.25" customHeight="1" x14ac:dyDescent="0.2">
      <c r="A41">
        <v>32</v>
      </c>
      <c r="B41" s="2">
        <v>2021</v>
      </c>
      <c r="C41" s="2" t="s">
        <v>8</v>
      </c>
      <c r="D41" s="3">
        <f t="shared" si="0"/>
        <v>90860.288183495722</v>
      </c>
      <c r="E41" s="4">
        <f t="shared" si="4"/>
        <v>264.2520048003334</v>
      </c>
      <c r="F41" s="4">
        <f t="shared" si="1"/>
        <v>308.7479951996666</v>
      </c>
      <c r="G41" s="78">
        <f t="shared" si="2"/>
        <v>573</v>
      </c>
      <c r="H41" s="4"/>
      <c r="I41" s="2"/>
      <c r="J41" s="13">
        <f t="shared" si="3"/>
        <v>90551.540188296058</v>
      </c>
    </row>
    <row r="42" spans="1:10" ht="17.25" customHeight="1" x14ac:dyDescent="0.2">
      <c r="A42">
        <v>33</v>
      </c>
      <c r="B42" s="2">
        <v>2021</v>
      </c>
      <c r="C42" s="2" t="s">
        <v>9</v>
      </c>
      <c r="D42" s="3">
        <f t="shared" si="0"/>
        <v>90551.540188296058</v>
      </c>
      <c r="E42" s="4">
        <f t="shared" si="4"/>
        <v>263.35406271429434</v>
      </c>
      <c r="F42" s="4">
        <f t="shared" si="1"/>
        <v>309.64593728570566</v>
      </c>
      <c r="G42" s="78">
        <f t="shared" si="2"/>
        <v>573</v>
      </c>
      <c r="H42" s="4"/>
      <c r="I42" s="2"/>
      <c r="J42" s="13">
        <f t="shared" si="3"/>
        <v>90241.894251010352</v>
      </c>
    </row>
    <row r="43" spans="1:10" ht="17.25" customHeight="1" x14ac:dyDescent="0.2">
      <c r="A43">
        <v>34</v>
      </c>
      <c r="B43" s="2">
        <v>2021</v>
      </c>
      <c r="C43" s="2" t="s">
        <v>10</v>
      </c>
      <c r="D43" s="3">
        <f t="shared" si="0"/>
        <v>90241.894251010352</v>
      </c>
      <c r="E43" s="4">
        <f t="shared" si="4"/>
        <v>262.4535091133551</v>
      </c>
      <c r="F43" s="4">
        <f t="shared" si="1"/>
        <v>310.5464908866449</v>
      </c>
      <c r="G43" s="78">
        <f t="shared" si="2"/>
        <v>573</v>
      </c>
      <c r="H43" s="4"/>
      <c r="I43" s="2"/>
      <c r="J43" s="13">
        <f t="shared" si="3"/>
        <v>89931.34776012371</v>
      </c>
    </row>
    <row r="44" spans="1:10" ht="17.25" customHeight="1" x14ac:dyDescent="0.2">
      <c r="A44">
        <v>35</v>
      </c>
      <c r="B44" s="2">
        <v>2021</v>
      </c>
      <c r="C44" s="2" t="s">
        <v>11</v>
      </c>
      <c r="D44" s="3">
        <f t="shared" si="0"/>
        <v>89931.34776012371</v>
      </c>
      <c r="E44" s="4">
        <f t="shared" si="4"/>
        <v>261.55033640235979</v>
      </c>
      <c r="F44" s="4">
        <f t="shared" si="1"/>
        <v>311.44966359764021</v>
      </c>
      <c r="G44" s="78">
        <f t="shared" si="2"/>
        <v>573</v>
      </c>
      <c r="H44" s="4"/>
      <c r="I44" s="2"/>
      <c r="J44" s="13">
        <f t="shared" si="3"/>
        <v>89619.898096526071</v>
      </c>
    </row>
    <row r="45" spans="1:10" ht="17.25" customHeight="1" x14ac:dyDescent="0.2">
      <c r="A45">
        <v>36</v>
      </c>
      <c r="B45" s="2">
        <v>2021</v>
      </c>
      <c r="C45" s="2" t="s">
        <v>12</v>
      </c>
      <c r="D45" s="3">
        <f t="shared" si="0"/>
        <v>89619.898096526071</v>
      </c>
      <c r="E45" s="4">
        <f t="shared" si="4"/>
        <v>260.64453696406332</v>
      </c>
      <c r="F45" s="4">
        <f t="shared" si="1"/>
        <v>312.35546303593668</v>
      </c>
      <c r="G45" s="78">
        <f t="shared" si="2"/>
        <v>573</v>
      </c>
      <c r="H45" s="4"/>
      <c r="I45" s="2"/>
      <c r="J45" s="13">
        <f t="shared" si="3"/>
        <v>89307.542633490128</v>
      </c>
    </row>
    <row r="46" spans="1:10" ht="17.25" customHeight="1" x14ac:dyDescent="0.2">
      <c r="A46">
        <v>37</v>
      </c>
      <c r="B46" s="2">
        <v>2022</v>
      </c>
      <c r="C46" s="5" t="s">
        <v>13</v>
      </c>
      <c r="D46" s="3">
        <f t="shared" si="0"/>
        <v>89307.542633490128</v>
      </c>
      <c r="E46" s="4">
        <f t="shared" si="4"/>
        <v>259.73610315906711</v>
      </c>
      <c r="F46" s="4">
        <f t="shared" si="1"/>
        <v>313.26389684093289</v>
      </c>
      <c r="G46" s="78">
        <f t="shared" si="2"/>
        <v>573</v>
      </c>
      <c r="H46" s="4"/>
      <c r="I46" s="2"/>
      <c r="J46" s="13">
        <f t="shared" si="3"/>
        <v>88994.278736649198</v>
      </c>
    </row>
    <row r="47" spans="1:10" ht="17.25" customHeight="1" x14ac:dyDescent="0.2">
      <c r="A47">
        <v>38</v>
      </c>
      <c r="B47" s="2">
        <v>2022</v>
      </c>
      <c r="C47" s="2" t="s">
        <v>14</v>
      </c>
      <c r="D47" s="3">
        <f t="shared" si="0"/>
        <v>88994.278736649198</v>
      </c>
      <c r="E47" s="4">
        <f t="shared" si="4"/>
        <v>258.82502732575477</v>
      </c>
      <c r="F47" s="4">
        <f t="shared" si="1"/>
        <v>314.17497267424523</v>
      </c>
      <c r="G47" s="78">
        <f t="shared" si="2"/>
        <v>573</v>
      </c>
      <c r="H47" s="4"/>
      <c r="I47" s="2"/>
      <c r="J47" s="13">
        <f t="shared" si="3"/>
        <v>88680.103763974956</v>
      </c>
    </row>
    <row r="48" spans="1:10" ht="17.25" customHeight="1" x14ac:dyDescent="0.2">
      <c r="A48">
        <v>39</v>
      </c>
      <c r="B48" s="2">
        <v>2022</v>
      </c>
      <c r="C48" s="2" t="s">
        <v>15</v>
      </c>
      <c r="D48" s="3">
        <f t="shared" si="0"/>
        <v>88680.103763974956</v>
      </c>
      <c r="E48" s="4">
        <f t="shared" si="4"/>
        <v>257.91130178022718</v>
      </c>
      <c r="F48" s="4">
        <f t="shared" si="1"/>
        <v>315.08869821977282</v>
      </c>
      <c r="G48" s="78">
        <f t="shared" si="2"/>
        <v>573</v>
      </c>
      <c r="H48" s="4"/>
      <c r="I48" s="2"/>
      <c r="J48" s="13">
        <f t="shared" si="3"/>
        <v>88365.015065755186</v>
      </c>
    </row>
    <row r="49" spans="1:10" ht="17.25" customHeight="1" x14ac:dyDescent="0.2">
      <c r="A49">
        <v>40</v>
      </c>
      <c r="B49" s="2">
        <v>2022</v>
      </c>
      <c r="C49" s="2" t="s">
        <v>16</v>
      </c>
      <c r="D49" s="3">
        <f t="shared" si="0"/>
        <v>88365.015065755186</v>
      </c>
      <c r="E49" s="4">
        <f t="shared" si="4"/>
        <v>256.994918816238</v>
      </c>
      <c r="F49" s="4">
        <f t="shared" si="1"/>
        <v>316.005081183762</v>
      </c>
      <c r="G49" s="78">
        <f t="shared" si="2"/>
        <v>573</v>
      </c>
      <c r="H49" s="4"/>
      <c r="I49" s="2"/>
      <c r="J49" s="13">
        <f t="shared" si="3"/>
        <v>88049.009984571429</v>
      </c>
    </row>
    <row r="50" spans="1:10" ht="17.25" customHeight="1" x14ac:dyDescent="0.2">
      <c r="A50">
        <v>41</v>
      </c>
      <c r="B50" s="2">
        <v>2022</v>
      </c>
      <c r="C50" s="2" t="s">
        <v>4</v>
      </c>
      <c r="D50" s="3">
        <f t="shared" si="0"/>
        <v>88049.009984571429</v>
      </c>
      <c r="E50" s="4">
        <f t="shared" si="4"/>
        <v>256.07587070512858</v>
      </c>
      <c r="F50" s="4">
        <f t="shared" si="1"/>
        <v>316.92412929487142</v>
      </c>
      <c r="G50" s="78">
        <f t="shared" si="2"/>
        <v>573</v>
      </c>
      <c r="H50" s="4"/>
      <c r="I50" s="2"/>
      <c r="J50" s="13">
        <f t="shared" si="3"/>
        <v>87732.085855276557</v>
      </c>
    </row>
    <row r="51" spans="1:10" ht="17.25" customHeight="1" x14ac:dyDescent="0.2">
      <c r="A51">
        <v>42</v>
      </c>
      <c r="B51" s="2">
        <v>2022</v>
      </c>
      <c r="C51" s="2" t="s">
        <v>6</v>
      </c>
      <c r="D51" s="3">
        <f t="shared" si="0"/>
        <v>87732.085855276557</v>
      </c>
      <c r="E51" s="4">
        <f t="shared" si="4"/>
        <v>255.15414969576264</v>
      </c>
      <c r="F51" s="4">
        <f t="shared" si="1"/>
        <v>317.84585030423739</v>
      </c>
      <c r="G51" s="78">
        <f t="shared" si="2"/>
        <v>573</v>
      </c>
      <c r="H51" s="4"/>
      <c r="I51" s="2"/>
      <c r="J51" s="13">
        <f t="shared" si="3"/>
        <v>87414.240004972322</v>
      </c>
    </row>
    <row r="52" spans="1:10" ht="17.25" customHeight="1" x14ac:dyDescent="0.2">
      <c r="A52">
        <v>43</v>
      </c>
      <c r="B52" s="2">
        <v>2022</v>
      </c>
      <c r="C52" s="8" t="s">
        <v>7</v>
      </c>
      <c r="D52" s="3">
        <f t="shared" si="0"/>
        <v>87414.240004972322</v>
      </c>
      <c r="E52" s="4">
        <f t="shared" si="4"/>
        <v>254.22974801446117</v>
      </c>
      <c r="F52" s="4">
        <f t="shared" si="1"/>
        <v>318.77025198553883</v>
      </c>
      <c r="G52" s="78">
        <f t="shared" si="2"/>
        <v>573</v>
      </c>
      <c r="H52" s="4"/>
      <c r="I52" s="2"/>
      <c r="J52" s="13">
        <f t="shared" si="3"/>
        <v>87095.469752986784</v>
      </c>
    </row>
    <row r="53" spans="1:10" ht="17.25" customHeight="1" x14ac:dyDescent="0.2">
      <c r="A53">
        <v>44</v>
      </c>
      <c r="B53" s="2">
        <v>2022</v>
      </c>
      <c r="C53" s="2" t="s">
        <v>8</v>
      </c>
      <c r="D53" s="3">
        <f t="shared" si="0"/>
        <v>87095.469752986784</v>
      </c>
      <c r="E53" s="4">
        <f t="shared" si="4"/>
        <v>253.30265786493658</v>
      </c>
      <c r="F53" s="4">
        <f t="shared" si="1"/>
        <v>319.69734213506342</v>
      </c>
      <c r="G53" s="78">
        <f t="shared" si="2"/>
        <v>573</v>
      </c>
      <c r="H53" s="4"/>
      <c r="I53" s="2"/>
      <c r="J53" s="13">
        <f t="shared" si="3"/>
        <v>86775.772410851714</v>
      </c>
    </row>
    <row r="54" spans="1:10" ht="17.25" customHeight="1" x14ac:dyDescent="0.2">
      <c r="A54">
        <v>45</v>
      </c>
      <c r="B54" s="2">
        <v>2022</v>
      </c>
      <c r="C54" s="2" t="s">
        <v>9</v>
      </c>
      <c r="D54" s="3">
        <f t="shared" si="0"/>
        <v>86775.772410851714</v>
      </c>
      <c r="E54" s="4">
        <f t="shared" si="4"/>
        <v>252.37287142822709</v>
      </c>
      <c r="F54" s="4">
        <f t="shared" si="1"/>
        <v>320.62712857177291</v>
      </c>
      <c r="G54" s="78">
        <f t="shared" si="2"/>
        <v>573</v>
      </c>
      <c r="H54" s="4"/>
      <c r="I54" s="2"/>
      <c r="J54" s="13">
        <f t="shared" si="3"/>
        <v>86455.145282279947</v>
      </c>
    </row>
    <row r="55" spans="1:10" ht="17.25" customHeight="1" x14ac:dyDescent="0.2">
      <c r="A55">
        <v>46</v>
      </c>
      <c r="B55" s="2">
        <v>2022</v>
      </c>
      <c r="C55" s="2" t="s">
        <v>10</v>
      </c>
      <c r="D55" s="3">
        <f t="shared" si="0"/>
        <v>86455.145282279947</v>
      </c>
      <c r="E55" s="4">
        <f t="shared" si="4"/>
        <v>251.44038086263083</v>
      </c>
      <c r="F55" s="4">
        <f t="shared" si="1"/>
        <v>321.55961913736917</v>
      </c>
      <c r="G55" s="78">
        <f t="shared" si="2"/>
        <v>573</v>
      </c>
      <c r="H55" s="4"/>
      <c r="I55" s="2"/>
      <c r="J55" s="13">
        <f t="shared" si="3"/>
        <v>86133.585663142585</v>
      </c>
    </row>
    <row r="56" spans="1:10" ht="17.25" customHeight="1" x14ac:dyDescent="0.2">
      <c r="A56">
        <v>47</v>
      </c>
      <c r="B56" s="2">
        <v>2022</v>
      </c>
      <c r="C56" s="2" t="s">
        <v>11</v>
      </c>
      <c r="D56" s="3">
        <f t="shared" si="0"/>
        <v>86133.585663142585</v>
      </c>
      <c r="E56" s="4">
        <f t="shared" si="4"/>
        <v>250.5051783036397</v>
      </c>
      <c r="F56" s="4">
        <f t="shared" si="1"/>
        <v>322.4948216963603</v>
      </c>
      <c r="G56" s="78">
        <f t="shared" si="2"/>
        <v>573</v>
      </c>
      <c r="H56" s="4"/>
      <c r="I56" s="2"/>
      <c r="J56" s="13">
        <f t="shared" si="3"/>
        <v>85811.090841446217</v>
      </c>
    </row>
    <row r="57" spans="1:10" ht="17.25" customHeight="1" x14ac:dyDescent="0.2">
      <c r="A57">
        <v>48</v>
      </c>
      <c r="B57" s="2">
        <v>2022</v>
      </c>
      <c r="C57" s="2" t="s">
        <v>12</v>
      </c>
      <c r="D57" s="3">
        <f t="shared" si="0"/>
        <v>85811.090841446217</v>
      </c>
      <c r="E57" s="4">
        <f t="shared" si="4"/>
        <v>249.56725586387276</v>
      </c>
      <c r="F57" s="4">
        <f t="shared" si="1"/>
        <v>323.43274413612721</v>
      </c>
      <c r="G57" s="78">
        <f t="shared" si="2"/>
        <v>573</v>
      </c>
      <c r="H57" s="4"/>
      <c r="I57" s="2"/>
      <c r="J57" s="13">
        <f t="shared" si="3"/>
        <v>85487.658097310094</v>
      </c>
    </row>
    <row r="58" spans="1:10" ht="17.25" customHeight="1" x14ac:dyDescent="0.2">
      <c r="A58">
        <v>49</v>
      </c>
      <c r="B58" s="2">
        <v>2023</v>
      </c>
      <c r="C58" s="5" t="s">
        <v>13</v>
      </c>
      <c r="D58" s="3">
        <f t="shared" si="0"/>
        <v>85487.658097310094</v>
      </c>
      <c r="E58" s="4">
        <f t="shared" si="4"/>
        <v>248.6266056330102</v>
      </c>
      <c r="F58" s="4">
        <f t="shared" si="1"/>
        <v>324.37339436698983</v>
      </c>
      <c r="G58" s="78">
        <f t="shared" si="2"/>
        <v>573</v>
      </c>
      <c r="H58" s="4"/>
      <c r="I58" s="2"/>
      <c r="J58" s="13">
        <f t="shared" si="3"/>
        <v>85163.2847029431</v>
      </c>
    </row>
    <row r="59" spans="1:10" ht="17.25" customHeight="1" x14ac:dyDescent="0.2">
      <c r="A59">
        <v>50</v>
      </c>
      <c r="B59" s="2">
        <v>2023</v>
      </c>
      <c r="C59" s="2" t="s">
        <v>14</v>
      </c>
      <c r="D59" s="3">
        <f t="shared" si="0"/>
        <v>85163.2847029431</v>
      </c>
      <c r="E59" s="4">
        <f t="shared" si="4"/>
        <v>247.68321967772616</v>
      </c>
      <c r="F59" s="4">
        <f t="shared" si="1"/>
        <v>325.31678032227387</v>
      </c>
      <c r="G59" s="78">
        <f t="shared" si="2"/>
        <v>573</v>
      </c>
      <c r="H59" s="4"/>
      <c r="I59" s="2"/>
      <c r="J59" s="13">
        <f t="shared" si="3"/>
        <v>84837.967922620825</v>
      </c>
    </row>
    <row r="60" spans="1:10" ht="17.25" customHeight="1" x14ac:dyDescent="0.2">
      <c r="A60">
        <v>51</v>
      </c>
      <c r="B60" s="2">
        <v>2023</v>
      </c>
      <c r="C60" s="9" t="s">
        <v>15</v>
      </c>
      <c r="D60" s="3">
        <f t="shared" si="0"/>
        <v>84837.967922620825</v>
      </c>
      <c r="E60" s="4">
        <f t="shared" si="4"/>
        <v>246.73709004162222</v>
      </c>
      <c r="F60" s="4">
        <f t="shared" si="1"/>
        <v>326.2629099583778</v>
      </c>
      <c r="G60" s="78">
        <f t="shared" si="2"/>
        <v>573</v>
      </c>
      <c r="H60" s="4"/>
      <c r="I60" s="2"/>
      <c r="J60" s="13">
        <f t="shared" si="3"/>
        <v>84511.705012662453</v>
      </c>
    </row>
    <row r="61" spans="1:10" ht="17.25" customHeight="1" x14ac:dyDescent="0.2">
      <c r="A61">
        <v>52</v>
      </c>
      <c r="B61" s="2">
        <v>2023</v>
      </c>
      <c r="C61" s="2" t="s">
        <v>16</v>
      </c>
      <c r="D61" s="3">
        <f t="shared" si="0"/>
        <v>84511.705012662453</v>
      </c>
      <c r="E61" s="4">
        <f t="shared" si="4"/>
        <v>245.78820874515998</v>
      </c>
      <c r="F61" s="4">
        <f t="shared" si="1"/>
        <v>327.21179125484002</v>
      </c>
      <c r="G61" s="78">
        <f t="shared" si="2"/>
        <v>573</v>
      </c>
      <c r="H61" s="4"/>
      <c r="I61" s="2"/>
      <c r="J61" s="13">
        <f t="shared" si="3"/>
        <v>84184.493221407611</v>
      </c>
    </row>
    <row r="62" spans="1:10" ht="17.25" customHeight="1" x14ac:dyDescent="0.2">
      <c r="A62">
        <v>53</v>
      </c>
      <c r="B62" s="2">
        <v>2023</v>
      </c>
      <c r="C62" s="2" t="s">
        <v>4</v>
      </c>
      <c r="D62" s="3">
        <f t="shared" si="0"/>
        <v>84184.493221407611</v>
      </c>
      <c r="E62" s="4">
        <f t="shared" si="4"/>
        <v>244.83656778559381</v>
      </c>
      <c r="F62" s="4">
        <f t="shared" si="1"/>
        <v>328.16343221440616</v>
      </c>
      <c r="G62" s="78">
        <f t="shared" si="2"/>
        <v>573</v>
      </c>
      <c r="H62" s="4"/>
      <c r="I62" s="2"/>
      <c r="J62" s="13">
        <f t="shared" si="3"/>
        <v>83856.329789193202</v>
      </c>
    </row>
    <row r="63" spans="1:10" ht="17.25" customHeight="1" x14ac:dyDescent="0.2">
      <c r="A63">
        <v>54</v>
      </c>
      <c r="B63" s="2">
        <v>2023</v>
      </c>
      <c r="C63" s="2" t="s">
        <v>6</v>
      </c>
      <c r="D63" s="3">
        <f t="shared" si="0"/>
        <v>83856.329789193202</v>
      </c>
      <c r="E63" s="4">
        <f t="shared" si="4"/>
        <v>243.88215913690354</v>
      </c>
      <c r="F63" s="4">
        <f t="shared" si="1"/>
        <v>329.11784086309649</v>
      </c>
      <c r="G63" s="78">
        <f t="shared" si="2"/>
        <v>573</v>
      </c>
      <c r="H63" s="4"/>
      <c r="I63" s="2"/>
      <c r="J63" s="13">
        <f t="shared" si="3"/>
        <v>83527.211948330107</v>
      </c>
    </row>
    <row r="64" spans="1:10" ht="17.25" customHeight="1" x14ac:dyDescent="0.2">
      <c r="A64">
        <v>55</v>
      </c>
      <c r="B64" s="2">
        <v>2023</v>
      </c>
      <c r="C64" s="2" t="s">
        <v>7</v>
      </c>
      <c r="D64" s="3">
        <f t="shared" si="0"/>
        <v>83527.211948330107</v>
      </c>
      <c r="E64" s="4">
        <f t="shared" si="4"/>
        <v>242.92497474972674</v>
      </c>
      <c r="F64" s="4">
        <f t="shared" si="1"/>
        <v>330.07502525027326</v>
      </c>
      <c r="G64" s="78">
        <f t="shared" si="2"/>
        <v>573</v>
      </c>
      <c r="H64" s="4"/>
      <c r="I64" s="2"/>
      <c r="J64" s="13">
        <f t="shared" si="3"/>
        <v>83197.13692307983</v>
      </c>
    </row>
    <row r="65" spans="1:10" ht="17.25" customHeight="1" x14ac:dyDescent="0.2">
      <c r="A65">
        <v>56</v>
      </c>
      <c r="B65" s="2">
        <v>2023</v>
      </c>
      <c r="C65" s="2" t="s">
        <v>8</v>
      </c>
      <c r="D65" s="3">
        <f t="shared" si="0"/>
        <v>83197.13692307983</v>
      </c>
      <c r="E65" s="4">
        <f t="shared" si="4"/>
        <v>241.96500655129049</v>
      </c>
      <c r="F65" s="4">
        <f t="shared" si="1"/>
        <v>331.03499344870954</v>
      </c>
      <c r="G65" s="78">
        <f t="shared" si="2"/>
        <v>573</v>
      </c>
      <c r="H65" s="4"/>
      <c r="I65" s="2"/>
      <c r="J65" s="13">
        <f t="shared" si="3"/>
        <v>82866.101929631113</v>
      </c>
    </row>
    <row r="66" spans="1:10" ht="17.25" customHeight="1" x14ac:dyDescent="0.2">
      <c r="A66">
        <v>57</v>
      </c>
      <c r="B66" s="2">
        <v>2023</v>
      </c>
      <c r="C66" s="2" t="s">
        <v>9</v>
      </c>
      <c r="D66" s="3">
        <f t="shared" si="0"/>
        <v>82866.101929631113</v>
      </c>
      <c r="E66" s="4">
        <f t="shared" si="4"/>
        <v>241.00224644534384</v>
      </c>
      <c r="F66" s="4">
        <f t="shared" si="1"/>
        <v>331.99775355465613</v>
      </c>
      <c r="G66" s="78">
        <f t="shared" si="2"/>
        <v>573</v>
      </c>
      <c r="H66" s="4"/>
      <c r="I66" s="2"/>
      <c r="J66" s="13">
        <f t="shared" si="3"/>
        <v>82534.104176076464</v>
      </c>
    </row>
    <row r="67" spans="1:10" ht="17.25" customHeight="1" x14ac:dyDescent="0.2">
      <c r="A67">
        <v>58</v>
      </c>
      <c r="B67" s="2">
        <v>2023</v>
      </c>
      <c r="C67" s="2" t="s">
        <v>10</v>
      </c>
      <c r="D67" s="3">
        <f t="shared" si="0"/>
        <v>82534.104176076464</v>
      </c>
      <c r="E67" s="4">
        <f t="shared" si="4"/>
        <v>240.03668631208905</v>
      </c>
      <c r="F67" s="4">
        <f t="shared" si="1"/>
        <v>332.96331368791095</v>
      </c>
      <c r="G67" s="78">
        <f t="shared" si="2"/>
        <v>573</v>
      </c>
      <c r="H67" s="4"/>
      <c r="I67" s="2"/>
      <c r="J67" s="13">
        <f t="shared" si="3"/>
        <v>82201.140862388551</v>
      </c>
    </row>
    <row r="68" spans="1:10" ht="17.25" customHeight="1" x14ac:dyDescent="0.2">
      <c r="A68">
        <v>59</v>
      </c>
      <c r="B68" s="2">
        <v>2023</v>
      </c>
      <c r="C68" s="2" t="s">
        <v>11</v>
      </c>
      <c r="D68" s="3">
        <f t="shared" si="0"/>
        <v>82201.140862388551</v>
      </c>
      <c r="E68" s="4">
        <f t="shared" si="4"/>
        <v>239.06831800811338</v>
      </c>
      <c r="F68" s="4">
        <f t="shared" si="1"/>
        <v>333.93168199188665</v>
      </c>
      <c r="G68" s="78">
        <f t="shared" si="2"/>
        <v>573</v>
      </c>
      <c r="H68" s="4"/>
      <c r="I68" s="2"/>
      <c r="J68" s="13">
        <f t="shared" si="3"/>
        <v>81867.209180396661</v>
      </c>
    </row>
    <row r="69" spans="1:10" ht="17.25" customHeight="1" x14ac:dyDescent="0.2">
      <c r="A69">
        <v>60</v>
      </c>
      <c r="B69" s="2">
        <v>2023</v>
      </c>
      <c r="C69" s="2" t="s">
        <v>12</v>
      </c>
      <c r="D69" s="3">
        <f t="shared" si="0"/>
        <v>81867.209180396661</v>
      </c>
      <c r="E69" s="4">
        <f t="shared" si="4"/>
        <v>238.09713336632032</v>
      </c>
      <c r="F69" s="4">
        <f t="shared" si="1"/>
        <v>334.90286663367965</v>
      </c>
      <c r="G69" s="78">
        <f t="shared" si="2"/>
        <v>573</v>
      </c>
      <c r="H69" s="4"/>
      <c r="I69" s="2"/>
      <c r="J69" s="13">
        <f t="shared" si="3"/>
        <v>81532.30631376298</v>
      </c>
    </row>
    <row r="70" spans="1:10" ht="17.25" customHeight="1" x14ac:dyDescent="0.2">
      <c r="A70">
        <v>61</v>
      </c>
      <c r="B70" s="2">
        <v>2024</v>
      </c>
      <c r="C70" s="5" t="s">
        <v>13</v>
      </c>
      <c r="D70" s="3">
        <f t="shared" si="0"/>
        <v>81532.30631376298</v>
      </c>
      <c r="E70" s="4">
        <f t="shared" si="4"/>
        <v>237.12312419586067</v>
      </c>
      <c r="F70" s="4">
        <f t="shared" si="1"/>
        <v>335.87687580413933</v>
      </c>
      <c r="G70" s="78">
        <f t="shared" si="2"/>
        <v>573</v>
      </c>
      <c r="H70" s="4"/>
      <c r="I70" s="2"/>
      <c r="J70" s="13">
        <f t="shared" si="3"/>
        <v>81196.429437958839</v>
      </c>
    </row>
    <row r="71" spans="1:10" ht="17.25" customHeight="1" x14ac:dyDescent="0.2">
      <c r="A71">
        <v>62</v>
      </c>
      <c r="B71" s="2">
        <v>2024</v>
      </c>
      <c r="C71" s="2" t="s">
        <v>14</v>
      </c>
      <c r="D71" s="3">
        <f t="shared" si="0"/>
        <v>81196.429437958839</v>
      </c>
      <c r="E71" s="4">
        <f t="shared" si="4"/>
        <v>236.14628228206365</v>
      </c>
      <c r="F71" s="4">
        <f t="shared" si="1"/>
        <v>336.85371771793632</v>
      </c>
      <c r="G71" s="78">
        <f t="shared" si="2"/>
        <v>573</v>
      </c>
      <c r="H71" s="4"/>
      <c r="I71" s="2"/>
      <c r="J71" s="13">
        <f t="shared" si="3"/>
        <v>80859.5757202409</v>
      </c>
    </row>
    <row r="72" spans="1:10" ht="17.25" customHeight="1" x14ac:dyDescent="0.2">
      <c r="A72">
        <v>63</v>
      </c>
      <c r="B72" s="2">
        <v>2024</v>
      </c>
      <c r="C72" s="2" t="s">
        <v>15</v>
      </c>
      <c r="D72" s="3">
        <f t="shared" si="0"/>
        <v>80859.5757202409</v>
      </c>
      <c r="E72" s="4">
        <f t="shared" si="4"/>
        <v>235.16659938636727</v>
      </c>
      <c r="F72" s="4">
        <f t="shared" si="1"/>
        <v>337.83340061363276</v>
      </c>
      <c r="G72" s="78">
        <f t="shared" si="2"/>
        <v>573</v>
      </c>
      <c r="H72" s="4"/>
      <c r="I72" s="2"/>
      <c r="J72" s="13">
        <f t="shared" si="3"/>
        <v>80521.742319627272</v>
      </c>
    </row>
    <row r="73" spans="1:10" ht="17.25" customHeight="1" x14ac:dyDescent="0.2">
      <c r="A73">
        <v>64</v>
      </c>
      <c r="B73" s="2">
        <v>2024</v>
      </c>
      <c r="C73" s="2" t="s">
        <v>16</v>
      </c>
      <c r="D73" s="3">
        <f t="shared" si="0"/>
        <v>80521.742319627272</v>
      </c>
      <c r="E73" s="4">
        <f t="shared" si="4"/>
        <v>234.18406724624933</v>
      </c>
      <c r="F73" s="4">
        <f t="shared" si="1"/>
        <v>338.81593275375064</v>
      </c>
      <c r="G73" s="78">
        <f t="shared" si="2"/>
        <v>573</v>
      </c>
      <c r="H73" s="4"/>
      <c r="I73" s="2"/>
      <c r="J73" s="13">
        <f t="shared" si="3"/>
        <v>80182.926386873514</v>
      </c>
    </row>
    <row r="74" spans="1:10" x14ac:dyDescent="0.2">
      <c r="A74">
        <v>65</v>
      </c>
      <c r="B74" s="2">
        <v>2024</v>
      </c>
      <c r="C74" s="2" t="s">
        <v>4</v>
      </c>
      <c r="D74" s="3">
        <f t="shared" si="0"/>
        <v>80182.926386873514</v>
      </c>
      <c r="E74" s="4">
        <f t="shared" si="4"/>
        <v>233.19867757515715</v>
      </c>
      <c r="F74" s="4">
        <f t="shared" si="1"/>
        <v>339.80132242484285</v>
      </c>
      <c r="G74" s="78">
        <f t="shared" si="2"/>
        <v>573</v>
      </c>
      <c r="H74" s="4"/>
      <c r="I74" s="2"/>
      <c r="J74" s="13">
        <f t="shared" si="3"/>
        <v>79843.125064448672</v>
      </c>
    </row>
    <row r="75" spans="1:10" x14ac:dyDescent="0.2">
      <c r="A75">
        <v>66</v>
      </c>
      <c r="B75" s="2">
        <v>2024</v>
      </c>
      <c r="C75" s="2" t="s">
        <v>6</v>
      </c>
      <c r="D75" s="3">
        <f t="shared" ref="D75:D129" si="5">+J74</f>
        <v>79843.125064448672</v>
      </c>
      <c r="E75" s="4">
        <f t="shared" si="4"/>
        <v>232.2104220624382</v>
      </c>
      <c r="F75" s="4">
        <f t="shared" ref="F75:F129" si="6">G75-E75</f>
        <v>340.78957793756183</v>
      </c>
      <c r="G75" s="78">
        <f t="shared" ref="G75:G128" si="7">+G74</f>
        <v>573</v>
      </c>
      <c r="H75" s="4"/>
      <c r="I75" s="2"/>
      <c r="J75" s="13">
        <f t="shared" ref="J75:J129" si="8">+D75+E75-G75-H75</f>
        <v>79502.335486511103</v>
      </c>
    </row>
    <row r="76" spans="1:10" x14ac:dyDescent="0.2">
      <c r="A76">
        <v>67</v>
      </c>
      <c r="B76" s="2">
        <v>2024</v>
      </c>
      <c r="C76" s="2" t="s">
        <v>7</v>
      </c>
      <c r="D76" s="3">
        <f t="shared" si="5"/>
        <v>79502.335486511103</v>
      </c>
      <c r="E76" s="4">
        <f t="shared" si="4"/>
        <v>231.21929237326981</v>
      </c>
      <c r="F76" s="4">
        <f t="shared" si="6"/>
        <v>341.78070762673019</v>
      </c>
      <c r="G76" s="78">
        <f t="shared" si="7"/>
        <v>573</v>
      </c>
      <c r="H76" s="4"/>
      <c r="I76" s="2"/>
      <c r="J76" s="13">
        <f t="shared" si="8"/>
        <v>79160.554778884369</v>
      </c>
    </row>
    <row r="77" spans="1:10" x14ac:dyDescent="0.2">
      <c r="A77">
        <v>68</v>
      </c>
      <c r="B77" s="2">
        <v>2024</v>
      </c>
      <c r="C77" s="2" t="s">
        <v>8</v>
      </c>
      <c r="D77" s="3">
        <f t="shared" si="5"/>
        <v>79160.554778884369</v>
      </c>
      <c r="E77" s="4">
        <f t="shared" ref="E77:E129" si="9">+D77*$I$9/12</f>
        <v>230.22528014858869</v>
      </c>
      <c r="F77" s="4">
        <f t="shared" si="6"/>
        <v>342.77471985141131</v>
      </c>
      <c r="G77" s="78">
        <f t="shared" si="7"/>
        <v>573</v>
      </c>
      <c r="H77" s="4"/>
      <c r="I77" s="2"/>
      <c r="J77" s="13">
        <f>+D77+E77-G77-H77</f>
        <v>78817.780059032957</v>
      </c>
    </row>
    <row r="78" spans="1:10" x14ac:dyDescent="0.2">
      <c r="A78">
        <v>69</v>
      </c>
      <c r="B78" s="2">
        <v>2024</v>
      </c>
      <c r="C78" s="2" t="s">
        <v>9</v>
      </c>
      <c r="D78" s="3">
        <f t="shared" si="5"/>
        <v>78817.780059032957</v>
      </c>
      <c r="E78" s="4">
        <f t="shared" si="9"/>
        <v>229.22837700502086</v>
      </c>
      <c r="F78" s="4">
        <f t="shared" si="6"/>
        <v>343.77162299497911</v>
      </c>
      <c r="G78" s="78">
        <f t="shared" si="7"/>
        <v>573</v>
      </c>
      <c r="H78" s="4"/>
      <c r="I78" s="2"/>
      <c r="J78" s="13">
        <f t="shared" si="8"/>
        <v>78474.008436037984</v>
      </c>
    </row>
    <row r="79" spans="1:10" x14ac:dyDescent="0.2">
      <c r="A79">
        <v>70</v>
      </c>
      <c r="B79" s="2">
        <v>2024</v>
      </c>
      <c r="C79" s="2" t="s">
        <v>10</v>
      </c>
      <c r="D79" s="3">
        <f t="shared" si="5"/>
        <v>78474.008436037984</v>
      </c>
      <c r="E79" s="4">
        <f t="shared" si="9"/>
        <v>228.22857453481049</v>
      </c>
      <c r="F79" s="4">
        <f t="shared" si="6"/>
        <v>344.77142546518951</v>
      </c>
      <c r="G79" s="78">
        <f t="shared" si="7"/>
        <v>573</v>
      </c>
      <c r="H79" s="4"/>
      <c r="I79" s="2"/>
      <c r="J79" s="13">
        <f t="shared" si="8"/>
        <v>78129.23701057279</v>
      </c>
    </row>
    <row r="80" spans="1:10" x14ac:dyDescent="0.2">
      <c r="A80">
        <v>71</v>
      </c>
      <c r="B80" s="2">
        <v>2024</v>
      </c>
      <c r="C80" s="2" t="s">
        <v>11</v>
      </c>
      <c r="D80" s="3">
        <f t="shared" si="5"/>
        <v>78129.23701057279</v>
      </c>
      <c r="E80" s="4">
        <f t="shared" si="9"/>
        <v>227.22586430574918</v>
      </c>
      <c r="F80" s="4">
        <f t="shared" si="6"/>
        <v>345.77413569425084</v>
      </c>
      <c r="G80" s="78">
        <f t="shared" si="7"/>
        <v>573</v>
      </c>
      <c r="H80" s="4"/>
      <c r="I80" s="2"/>
      <c r="J80" s="13">
        <f t="shared" si="8"/>
        <v>77783.462874878533</v>
      </c>
    </row>
    <row r="81" spans="1:10" x14ac:dyDescent="0.2">
      <c r="A81">
        <v>72</v>
      </c>
      <c r="B81" s="2">
        <v>2024</v>
      </c>
      <c r="C81" s="2" t="s">
        <v>12</v>
      </c>
      <c r="D81" s="3">
        <f t="shared" si="5"/>
        <v>77783.462874878533</v>
      </c>
      <c r="E81" s="4">
        <f t="shared" si="9"/>
        <v>226.22023786110506</v>
      </c>
      <c r="F81" s="4">
        <f t="shared" si="6"/>
        <v>346.77976213889497</v>
      </c>
      <c r="G81" s="78">
        <f t="shared" si="7"/>
        <v>573</v>
      </c>
      <c r="H81" s="4"/>
      <c r="I81" s="2"/>
      <c r="J81" s="13">
        <f t="shared" si="8"/>
        <v>77436.683112739644</v>
      </c>
    </row>
    <row r="82" spans="1:10" x14ac:dyDescent="0.2">
      <c r="A82">
        <v>73</v>
      </c>
      <c r="B82" s="2">
        <v>2025</v>
      </c>
      <c r="C82" s="5" t="s">
        <v>13</v>
      </c>
      <c r="D82" s="3">
        <f t="shared" si="5"/>
        <v>77436.683112739644</v>
      </c>
      <c r="E82" s="4">
        <f t="shared" si="9"/>
        <v>225.21168671955112</v>
      </c>
      <c r="F82" s="4">
        <f t="shared" si="6"/>
        <v>347.78831328044885</v>
      </c>
      <c r="G82" s="78">
        <f t="shared" si="7"/>
        <v>573</v>
      </c>
      <c r="H82" s="4"/>
      <c r="I82" s="2"/>
      <c r="J82" s="13">
        <f t="shared" si="8"/>
        <v>77088.894799459202</v>
      </c>
    </row>
    <row r="83" spans="1:10" x14ac:dyDescent="0.2">
      <c r="A83">
        <v>74</v>
      </c>
      <c r="B83" s="2">
        <v>2025</v>
      </c>
      <c r="C83" s="2" t="s">
        <v>14</v>
      </c>
      <c r="D83" s="3">
        <f t="shared" si="5"/>
        <v>77088.894799459202</v>
      </c>
      <c r="E83" s="4">
        <f t="shared" si="9"/>
        <v>224.20020237509382</v>
      </c>
      <c r="F83" s="4">
        <f t="shared" si="6"/>
        <v>348.7997976249062</v>
      </c>
      <c r="G83" s="78">
        <f t="shared" si="7"/>
        <v>573</v>
      </c>
      <c r="H83" s="4"/>
      <c r="I83" s="2"/>
      <c r="J83" s="13">
        <f t="shared" si="8"/>
        <v>76740.095001834299</v>
      </c>
    </row>
    <row r="84" spans="1:10" x14ac:dyDescent="0.2">
      <c r="A84">
        <v>75</v>
      </c>
      <c r="B84" s="2">
        <v>2025</v>
      </c>
      <c r="C84" s="2" t="s">
        <v>15</v>
      </c>
      <c r="D84" s="3">
        <f t="shared" si="5"/>
        <v>76740.095001834299</v>
      </c>
      <c r="E84" s="4">
        <f t="shared" si="9"/>
        <v>223.18577629700144</v>
      </c>
      <c r="F84" s="4">
        <f t="shared" si="6"/>
        <v>349.81422370299856</v>
      </c>
      <c r="G84" s="78">
        <f t="shared" si="7"/>
        <v>573</v>
      </c>
      <c r="H84" s="4"/>
      <c r="I84" s="2"/>
      <c r="J84" s="13">
        <f t="shared" si="8"/>
        <v>76390.280778131302</v>
      </c>
    </row>
    <row r="85" spans="1:10" x14ac:dyDescent="0.2">
      <c r="A85">
        <v>76</v>
      </c>
      <c r="B85" s="2">
        <v>2025</v>
      </c>
      <c r="C85" s="2" t="s">
        <v>16</v>
      </c>
      <c r="D85" s="3">
        <f t="shared" si="5"/>
        <v>76390.280778131302</v>
      </c>
      <c r="E85" s="4">
        <f t="shared" si="9"/>
        <v>222.16839992973189</v>
      </c>
      <c r="F85" s="4">
        <f t="shared" si="6"/>
        <v>350.83160007026811</v>
      </c>
      <c r="G85" s="78">
        <f t="shared" si="7"/>
        <v>573</v>
      </c>
      <c r="H85" s="4"/>
      <c r="I85" s="2"/>
      <c r="J85" s="13">
        <f t="shared" si="8"/>
        <v>76039.449178061041</v>
      </c>
    </row>
    <row r="86" spans="1:10" x14ac:dyDescent="0.2">
      <c r="A86">
        <v>77</v>
      </c>
      <c r="B86" s="2">
        <v>2025</v>
      </c>
      <c r="C86" s="2" t="s">
        <v>4</v>
      </c>
      <c r="D86" s="3">
        <f t="shared" si="5"/>
        <v>76039.449178061041</v>
      </c>
      <c r="E86" s="4">
        <f t="shared" si="9"/>
        <v>221.14806469286086</v>
      </c>
      <c r="F86" s="4">
        <f t="shared" si="6"/>
        <v>351.85193530713912</v>
      </c>
      <c r="G86" s="78">
        <f t="shared" si="7"/>
        <v>573</v>
      </c>
      <c r="H86" s="4"/>
      <c r="I86" s="2"/>
      <c r="J86" s="13">
        <f t="shared" si="8"/>
        <v>75687.597242753895</v>
      </c>
    </row>
    <row r="87" spans="1:10" x14ac:dyDescent="0.2">
      <c r="A87">
        <v>78</v>
      </c>
      <c r="B87" s="2">
        <v>2025</v>
      </c>
      <c r="C87" s="2" t="s">
        <v>6</v>
      </c>
      <c r="D87" s="3">
        <f t="shared" si="5"/>
        <v>75687.597242753895</v>
      </c>
      <c r="E87" s="4">
        <f t="shared" si="9"/>
        <v>220.12476198100924</v>
      </c>
      <c r="F87" s="4">
        <f t="shared" si="6"/>
        <v>352.87523801899079</v>
      </c>
      <c r="G87" s="78">
        <f t="shared" si="7"/>
        <v>573</v>
      </c>
      <c r="H87" s="4"/>
      <c r="I87" s="2"/>
      <c r="J87" s="13">
        <f t="shared" si="8"/>
        <v>75334.722004734911</v>
      </c>
    </row>
    <row r="88" spans="1:10" x14ac:dyDescent="0.2">
      <c r="A88">
        <v>79</v>
      </c>
      <c r="B88" s="2">
        <v>2025</v>
      </c>
      <c r="C88" s="2" t="s">
        <v>7</v>
      </c>
      <c r="D88" s="3">
        <f t="shared" si="5"/>
        <v>75334.722004734911</v>
      </c>
      <c r="E88" s="4">
        <f t="shared" si="9"/>
        <v>219.09848316377068</v>
      </c>
      <c r="F88" s="4">
        <f t="shared" si="6"/>
        <v>353.90151683622935</v>
      </c>
      <c r="G88" s="78">
        <f t="shared" si="7"/>
        <v>573</v>
      </c>
      <c r="H88" s="4"/>
      <c r="I88" s="2"/>
      <c r="J88" s="13">
        <f t="shared" si="8"/>
        <v>74980.820487898687</v>
      </c>
    </row>
    <row r="89" spans="1:10" x14ac:dyDescent="0.2">
      <c r="A89">
        <v>80</v>
      </c>
      <c r="B89" s="2">
        <v>2025</v>
      </c>
      <c r="C89" s="2" t="s">
        <v>8</v>
      </c>
      <c r="D89" s="3">
        <f t="shared" si="5"/>
        <v>74980.820487898687</v>
      </c>
      <c r="E89" s="4">
        <f t="shared" si="9"/>
        <v>218.06921958563871</v>
      </c>
      <c r="F89" s="4">
        <f t="shared" si="6"/>
        <v>354.93078041436127</v>
      </c>
      <c r="G89" s="78">
        <f t="shared" si="7"/>
        <v>573</v>
      </c>
      <c r="H89" s="4"/>
      <c r="I89" s="2"/>
      <c r="J89" s="13">
        <f t="shared" si="8"/>
        <v>74625.889707484326</v>
      </c>
    </row>
    <row r="90" spans="1:10" x14ac:dyDescent="0.2">
      <c r="A90">
        <v>81</v>
      </c>
      <c r="B90" s="2">
        <v>2025</v>
      </c>
      <c r="C90" s="2" t="s">
        <v>9</v>
      </c>
      <c r="D90" s="3">
        <f t="shared" si="5"/>
        <v>74625.889707484326</v>
      </c>
      <c r="E90" s="4">
        <f t="shared" si="9"/>
        <v>217.03696256593358</v>
      </c>
      <c r="F90" s="4">
        <f t="shared" si="6"/>
        <v>355.96303743406645</v>
      </c>
      <c r="G90" s="78">
        <f t="shared" si="7"/>
        <v>573</v>
      </c>
      <c r="H90" s="4"/>
      <c r="I90" s="2"/>
      <c r="J90" s="13">
        <f t="shared" si="8"/>
        <v>74269.926670050263</v>
      </c>
    </row>
    <row r="91" spans="1:10" x14ac:dyDescent="0.2">
      <c r="A91">
        <v>82</v>
      </c>
      <c r="B91" s="2">
        <v>2025</v>
      </c>
      <c r="C91" s="2" t="s">
        <v>10</v>
      </c>
      <c r="D91" s="3">
        <f t="shared" si="5"/>
        <v>74269.926670050263</v>
      </c>
      <c r="E91" s="4">
        <f t="shared" si="9"/>
        <v>216.00170339872952</v>
      </c>
      <c r="F91" s="4">
        <f t="shared" si="6"/>
        <v>356.99829660127045</v>
      </c>
      <c r="G91" s="78">
        <f t="shared" si="7"/>
        <v>573</v>
      </c>
      <c r="H91" s="4"/>
      <c r="I91" s="2"/>
      <c r="J91" s="13">
        <f t="shared" si="8"/>
        <v>73912.928373448987</v>
      </c>
    </row>
    <row r="92" spans="1:10" x14ac:dyDescent="0.2">
      <c r="A92">
        <v>83</v>
      </c>
      <c r="B92" s="2">
        <v>2025</v>
      </c>
      <c r="C92" s="2" t="s">
        <v>11</v>
      </c>
      <c r="D92" s="3">
        <f t="shared" si="5"/>
        <v>73912.928373448987</v>
      </c>
      <c r="E92" s="4">
        <f t="shared" si="9"/>
        <v>214.96343335278081</v>
      </c>
      <c r="F92" s="4">
        <f t="shared" si="6"/>
        <v>358.03656664721916</v>
      </c>
      <c r="G92" s="78">
        <f t="shared" si="7"/>
        <v>573</v>
      </c>
      <c r="H92" s="4"/>
      <c r="I92" s="2"/>
      <c r="J92" s="13">
        <f t="shared" si="8"/>
        <v>73554.891806801767</v>
      </c>
    </row>
    <row r="93" spans="1:10" x14ac:dyDescent="0.2">
      <c r="A93">
        <v>84</v>
      </c>
      <c r="B93" s="2">
        <v>2025</v>
      </c>
      <c r="C93" s="2" t="s">
        <v>12</v>
      </c>
      <c r="D93" s="3">
        <f t="shared" si="5"/>
        <v>73554.891806801767</v>
      </c>
      <c r="E93" s="4">
        <f t="shared" si="9"/>
        <v>213.92214367144848</v>
      </c>
      <c r="F93" s="4">
        <f t="shared" si="6"/>
        <v>359.07785632855155</v>
      </c>
      <c r="G93" s="78">
        <f t="shared" si="7"/>
        <v>573</v>
      </c>
      <c r="H93" s="4"/>
      <c r="I93" s="2"/>
      <c r="J93" s="13">
        <f t="shared" si="8"/>
        <v>73195.81395047321</v>
      </c>
    </row>
    <row r="94" spans="1:10" x14ac:dyDescent="0.2">
      <c r="A94">
        <v>85</v>
      </c>
      <c r="B94" s="2">
        <v>2026</v>
      </c>
      <c r="C94" s="5" t="s">
        <v>13</v>
      </c>
      <c r="D94" s="3">
        <f t="shared" si="5"/>
        <v>73195.81395047321</v>
      </c>
      <c r="E94" s="4">
        <f t="shared" si="9"/>
        <v>212.87782557262628</v>
      </c>
      <c r="F94" s="4">
        <f t="shared" si="6"/>
        <v>360.12217442737369</v>
      </c>
      <c r="G94" s="78">
        <f t="shared" si="7"/>
        <v>573</v>
      </c>
      <c r="H94" s="4"/>
      <c r="I94" s="2"/>
      <c r="J94" s="13">
        <f t="shared" si="8"/>
        <v>72835.691776045831</v>
      </c>
    </row>
    <row r="95" spans="1:10" x14ac:dyDescent="0.2">
      <c r="A95">
        <v>86</v>
      </c>
      <c r="B95" s="2">
        <v>2026</v>
      </c>
      <c r="C95" s="2" t="s">
        <v>14</v>
      </c>
      <c r="D95" s="3">
        <f t="shared" si="5"/>
        <v>72835.691776045831</v>
      </c>
      <c r="E95" s="4">
        <f t="shared" si="9"/>
        <v>211.83047024866664</v>
      </c>
      <c r="F95" s="4">
        <f t="shared" si="6"/>
        <v>361.16952975133336</v>
      </c>
      <c r="G95" s="78">
        <f t="shared" si="7"/>
        <v>573</v>
      </c>
      <c r="H95" s="4"/>
      <c r="I95" s="2"/>
      <c r="J95" s="13">
        <f t="shared" si="8"/>
        <v>72474.522246294495</v>
      </c>
    </row>
    <row r="96" spans="1:10" x14ac:dyDescent="0.2">
      <c r="A96">
        <v>87</v>
      </c>
      <c r="B96" s="2">
        <v>2026</v>
      </c>
      <c r="C96" s="2" t="s">
        <v>15</v>
      </c>
      <c r="D96" s="3">
        <f t="shared" si="5"/>
        <v>72474.522246294495</v>
      </c>
      <c r="E96" s="4">
        <f t="shared" si="9"/>
        <v>210.78006886630649</v>
      </c>
      <c r="F96" s="4">
        <f t="shared" si="6"/>
        <v>362.21993113369354</v>
      </c>
      <c r="G96" s="78">
        <f t="shared" si="7"/>
        <v>573</v>
      </c>
      <c r="H96" s="4"/>
      <c r="I96" s="2"/>
      <c r="J96" s="13">
        <f t="shared" si="8"/>
        <v>72112.302315160807</v>
      </c>
    </row>
    <row r="97" spans="1:10" x14ac:dyDescent="0.2">
      <c r="A97">
        <v>88</v>
      </c>
      <c r="B97" s="2">
        <v>2026</v>
      </c>
      <c r="C97" s="2" t="s">
        <v>16</v>
      </c>
      <c r="D97" s="3">
        <f t="shared" si="5"/>
        <v>72112.302315160807</v>
      </c>
      <c r="E97" s="4">
        <f t="shared" si="9"/>
        <v>209.72661256659271</v>
      </c>
      <c r="F97" s="4">
        <f t="shared" si="6"/>
        <v>363.27338743340727</v>
      </c>
      <c r="G97" s="78">
        <f t="shared" si="7"/>
        <v>573</v>
      </c>
      <c r="H97" s="4"/>
      <c r="I97" s="2"/>
      <c r="J97" s="13">
        <f t="shared" si="8"/>
        <v>71749.028927727399</v>
      </c>
    </row>
    <row r="98" spans="1:10" x14ac:dyDescent="0.2">
      <c r="A98">
        <v>89</v>
      </c>
      <c r="B98" s="2">
        <v>2026</v>
      </c>
      <c r="C98" s="2" t="s">
        <v>4</v>
      </c>
      <c r="D98" s="3">
        <f t="shared" si="5"/>
        <v>71749.028927727399</v>
      </c>
      <c r="E98" s="4">
        <f t="shared" si="9"/>
        <v>208.6700924648072</v>
      </c>
      <c r="F98" s="4">
        <f t="shared" si="6"/>
        <v>364.32990753519277</v>
      </c>
      <c r="G98" s="78">
        <f t="shared" si="7"/>
        <v>573</v>
      </c>
      <c r="H98" s="4"/>
      <c r="I98" s="2"/>
      <c r="J98" s="13">
        <f t="shared" si="8"/>
        <v>71384.699020192202</v>
      </c>
    </row>
    <row r="99" spans="1:10" x14ac:dyDescent="0.2">
      <c r="A99">
        <v>90</v>
      </c>
      <c r="B99" s="2">
        <v>2026</v>
      </c>
      <c r="C99" s="2" t="s">
        <v>6</v>
      </c>
      <c r="D99" s="3">
        <f t="shared" si="5"/>
        <v>71384.699020192202</v>
      </c>
      <c r="E99" s="4">
        <f t="shared" si="9"/>
        <v>207.61049965039231</v>
      </c>
      <c r="F99" s="4">
        <f t="shared" si="6"/>
        <v>365.38950034960772</v>
      </c>
      <c r="G99" s="78">
        <f t="shared" si="7"/>
        <v>573</v>
      </c>
      <c r="H99" s="4"/>
      <c r="I99" s="2"/>
      <c r="J99" s="13">
        <f t="shared" si="8"/>
        <v>71019.309519842587</v>
      </c>
    </row>
    <row r="100" spans="1:10" x14ac:dyDescent="0.2">
      <c r="A100">
        <v>91</v>
      </c>
      <c r="B100" s="2">
        <v>2026</v>
      </c>
      <c r="C100" s="2" t="s">
        <v>7</v>
      </c>
      <c r="D100" s="3">
        <f t="shared" si="5"/>
        <v>71019.309519842587</v>
      </c>
      <c r="E100" s="4">
        <f t="shared" si="9"/>
        <v>206.54782518687554</v>
      </c>
      <c r="F100" s="4">
        <f t="shared" si="6"/>
        <v>366.45217481312443</v>
      </c>
      <c r="G100" s="78">
        <f t="shared" si="7"/>
        <v>573</v>
      </c>
      <c r="H100" s="4"/>
      <c r="I100" s="2"/>
      <c r="J100" s="13">
        <f t="shared" si="8"/>
        <v>70652.857345029464</v>
      </c>
    </row>
    <row r="101" spans="1:10" x14ac:dyDescent="0.2">
      <c r="A101">
        <v>92</v>
      </c>
      <c r="B101" s="2">
        <v>2026</v>
      </c>
      <c r="C101" s="2" t="s">
        <v>8</v>
      </c>
      <c r="D101" s="3">
        <f t="shared" si="5"/>
        <v>70652.857345029464</v>
      </c>
      <c r="E101" s="4">
        <f t="shared" si="9"/>
        <v>205.48206011179403</v>
      </c>
      <c r="F101" s="4">
        <f t="shared" si="6"/>
        <v>367.517939888206</v>
      </c>
      <c r="G101" s="78">
        <f t="shared" si="7"/>
        <v>573</v>
      </c>
      <c r="H101" s="4"/>
      <c r="I101" s="2"/>
      <c r="J101" s="13">
        <f t="shared" si="8"/>
        <v>70285.339405141262</v>
      </c>
    </row>
    <row r="102" spans="1:10" x14ac:dyDescent="0.2">
      <c r="A102">
        <v>93</v>
      </c>
      <c r="B102" s="2">
        <v>2026</v>
      </c>
      <c r="C102" s="2" t="s">
        <v>9</v>
      </c>
      <c r="D102" s="3">
        <f t="shared" si="5"/>
        <v>70285.339405141262</v>
      </c>
      <c r="E102" s="4">
        <f t="shared" si="9"/>
        <v>204.41319543661916</v>
      </c>
      <c r="F102" s="4">
        <f t="shared" si="6"/>
        <v>368.58680456338084</v>
      </c>
      <c r="G102" s="78">
        <f t="shared" si="7"/>
        <v>573</v>
      </c>
      <c r="H102" s="4"/>
      <c r="I102" s="2"/>
      <c r="J102" s="13">
        <f t="shared" si="8"/>
        <v>69916.752600577878</v>
      </c>
    </row>
    <row r="103" spans="1:10" x14ac:dyDescent="0.2">
      <c r="A103">
        <v>94</v>
      </c>
      <c r="B103" s="2">
        <v>2026</v>
      </c>
      <c r="C103" s="2" t="s">
        <v>10</v>
      </c>
      <c r="D103" s="3">
        <f t="shared" si="5"/>
        <v>69916.752600577878</v>
      </c>
      <c r="E103" s="4">
        <f t="shared" si="9"/>
        <v>203.34122214668068</v>
      </c>
      <c r="F103" s="4">
        <f t="shared" si="6"/>
        <v>369.65877785331929</v>
      </c>
      <c r="G103" s="78">
        <f t="shared" si="7"/>
        <v>573</v>
      </c>
      <c r="H103" s="4"/>
      <c r="I103" s="2"/>
      <c r="J103" s="13">
        <f t="shared" si="8"/>
        <v>69547.093822724564</v>
      </c>
    </row>
    <row r="104" spans="1:10" x14ac:dyDescent="0.2">
      <c r="A104">
        <v>95</v>
      </c>
      <c r="B104" s="2">
        <v>2026</v>
      </c>
      <c r="C104" s="2" t="s">
        <v>11</v>
      </c>
      <c r="D104" s="3">
        <f t="shared" si="5"/>
        <v>69547.093822724564</v>
      </c>
      <c r="E104" s="4">
        <f t="shared" si="9"/>
        <v>202.26613120109062</v>
      </c>
      <c r="F104" s="4">
        <f t="shared" si="6"/>
        <v>370.73386879890938</v>
      </c>
      <c r="G104" s="78">
        <f t="shared" si="7"/>
        <v>573</v>
      </c>
      <c r="H104" s="4"/>
      <c r="I104" s="2"/>
      <c r="J104" s="13">
        <f t="shared" si="8"/>
        <v>69176.359953925654</v>
      </c>
    </row>
    <row r="105" spans="1:10" x14ac:dyDescent="0.2">
      <c r="A105">
        <v>96</v>
      </c>
      <c r="B105" s="2">
        <v>2026</v>
      </c>
      <c r="C105" s="2" t="s">
        <v>12</v>
      </c>
      <c r="D105" s="3">
        <f t="shared" si="5"/>
        <v>69176.359953925654</v>
      </c>
      <c r="E105" s="4">
        <f t="shared" si="9"/>
        <v>201.18791353266712</v>
      </c>
      <c r="F105" s="4">
        <f t="shared" si="6"/>
        <v>371.81208646733285</v>
      </c>
      <c r="G105" s="78">
        <f t="shared" si="7"/>
        <v>573</v>
      </c>
      <c r="H105" s="4"/>
      <c r="I105" s="2"/>
      <c r="J105" s="13">
        <f t="shared" si="8"/>
        <v>68804.547867458314</v>
      </c>
    </row>
    <row r="106" spans="1:10" x14ac:dyDescent="0.2">
      <c r="A106">
        <v>97</v>
      </c>
      <c r="B106" s="2">
        <v>2027</v>
      </c>
      <c r="C106" s="5" t="s">
        <v>13</v>
      </c>
      <c r="D106" s="3">
        <f t="shared" si="5"/>
        <v>68804.547867458314</v>
      </c>
      <c r="E106" s="4">
        <f t="shared" si="9"/>
        <v>200.10656004785793</v>
      </c>
      <c r="F106" s="4">
        <f t="shared" si="6"/>
        <v>372.8934399521421</v>
      </c>
      <c r="G106" s="78">
        <f t="shared" si="7"/>
        <v>573</v>
      </c>
      <c r="H106" s="4"/>
      <c r="I106" s="2"/>
      <c r="J106" s="13">
        <f t="shared" si="8"/>
        <v>68431.654427506175</v>
      </c>
    </row>
    <row r="107" spans="1:10" x14ac:dyDescent="0.2">
      <c r="A107">
        <v>98</v>
      </c>
      <c r="B107" s="2">
        <v>2027</v>
      </c>
      <c r="C107" s="2" t="s">
        <v>14</v>
      </c>
      <c r="D107" s="3">
        <f t="shared" si="5"/>
        <v>68431.654427506175</v>
      </c>
      <c r="E107" s="4">
        <f t="shared" si="9"/>
        <v>199.0220616266638</v>
      </c>
      <c r="F107" s="4">
        <f t="shared" si="6"/>
        <v>373.9779383733362</v>
      </c>
      <c r="G107" s="78">
        <f t="shared" si="7"/>
        <v>573</v>
      </c>
      <c r="H107" s="4"/>
      <c r="I107" s="2"/>
      <c r="J107" s="13">
        <f t="shared" si="8"/>
        <v>68057.676489132835</v>
      </c>
    </row>
    <row r="108" spans="1:10" x14ac:dyDescent="0.2">
      <c r="A108">
        <v>99</v>
      </c>
      <c r="B108" s="2">
        <v>2027</v>
      </c>
      <c r="C108" s="2" t="s">
        <v>15</v>
      </c>
      <c r="D108" s="3">
        <f t="shared" si="5"/>
        <v>68057.676489132835</v>
      </c>
      <c r="E108" s="4">
        <f t="shared" si="9"/>
        <v>197.93440912256133</v>
      </c>
      <c r="F108" s="4">
        <f t="shared" si="6"/>
        <v>375.06559087743869</v>
      </c>
      <c r="G108" s="78">
        <f t="shared" si="7"/>
        <v>573</v>
      </c>
      <c r="H108" s="4"/>
      <c r="I108" s="2"/>
      <c r="J108" s="13">
        <f t="shared" si="8"/>
        <v>67682.6108982554</v>
      </c>
    </row>
    <row r="109" spans="1:10" x14ac:dyDescent="0.2">
      <c r="A109">
        <v>100</v>
      </c>
      <c r="B109" s="2">
        <v>2027</v>
      </c>
      <c r="C109" s="2" t="s">
        <v>16</v>
      </c>
      <c r="D109" s="3">
        <f t="shared" si="5"/>
        <v>67682.6108982554</v>
      </c>
      <c r="E109" s="4">
        <f t="shared" si="9"/>
        <v>196.84359336242611</v>
      </c>
      <c r="F109" s="4">
        <f t="shared" si="6"/>
        <v>376.15640663757392</v>
      </c>
      <c r="G109" s="78">
        <f t="shared" si="7"/>
        <v>573</v>
      </c>
      <c r="H109" s="4"/>
      <c r="I109" s="2"/>
      <c r="J109" s="13">
        <f t="shared" si="8"/>
        <v>67306.454491617827</v>
      </c>
    </row>
    <row r="110" spans="1:10" x14ac:dyDescent="0.2">
      <c r="A110">
        <v>101</v>
      </c>
      <c r="B110" s="2">
        <v>2027</v>
      </c>
      <c r="C110" s="2" t="s">
        <v>4</v>
      </c>
      <c r="D110" s="3">
        <f t="shared" si="5"/>
        <v>67306.454491617827</v>
      </c>
      <c r="E110" s="4">
        <f t="shared" si="9"/>
        <v>195.7496051464552</v>
      </c>
      <c r="F110" s="4">
        <f t="shared" si="6"/>
        <v>377.25039485354478</v>
      </c>
      <c r="G110" s="78">
        <f t="shared" si="7"/>
        <v>573</v>
      </c>
      <c r="H110" s="4"/>
      <c r="I110" s="2"/>
      <c r="J110" s="13">
        <f t="shared" si="8"/>
        <v>66929.204096764282</v>
      </c>
    </row>
    <row r="111" spans="1:10" x14ac:dyDescent="0.2">
      <c r="A111">
        <v>102</v>
      </c>
      <c r="B111" s="2">
        <v>2027</v>
      </c>
      <c r="C111" s="2" t="s">
        <v>6</v>
      </c>
      <c r="D111" s="3">
        <f t="shared" si="5"/>
        <v>66929.204096764282</v>
      </c>
      <c r="E111" s="4">
        <f t="shared" si="9"/>
        <v>194.65243524808946</v>
      </c>
      <c r="F111" s="4">
        <f t="shared" si="6"/>
        <v>378.34756475191057</v>
      </c>
      <c r="G111" s="78">
        <f t="shared" si="7"/>
        <v>573</v>
      </c>
      <c r="H111" s="4"/>
      <c r="I111" s="2"/>
      <c r="J111" s="13">
        <f t="shared" si="8"/>
        <v>66550.856532012374</v>
      </c>
    </row>
    <row r="112" spans="1:10" x14ac:dyDescent="0.2">
      <c r="A112">
        <v>103</v>
      </c>
      <c r="B112" s="2">
        <v>2027</v>
      </c>
      <c r="C112" s="2" t="s">
        <v>7</v>
      </c>
      <c r="D112" s="3">
        <f t="shared" si="5"/>
        <v>66550.856532012374</v>
      </c>
      <c r="E112" s="4">
        <f t="shared" si="9"/>
        <v>193.552074413936</v>
      </c>
      <c r="F112" s="4">
        <f t="shared" si="6"/>
        <v>379.447925586064</v>
      </c>
      <c r="G112" s="78">
        <f t="shared" si="7"/>
        <v>573</v>
      </c>
      <c r="H112" s="4"/>
      <c r="I112" s="2"/>
      <c r="J112" s="13">
        <f t="shared" si="8"/>
        <v>66171.40860642631</v>
      </c>
    </row>
    <row r="113" spans="1:10" x14ac:dyDescent="0.2">
      <c r="A113">
        <v>104</v>
      </c>
      <c r="B113" s="2">
        <v>2027</v>
      </c>
      <c r="C113" s="2" t="s">
        <v>8</v>
      </c>
      <c r="D113" s="3">
        <f t="shared" si="5"/>
        <v>66171.40860642631</v>
      </c>
      <c r="E113" s="4">
        <f t="shared" si="9"/>
        <v>192.44851336368984</v>
      </c>
      <c r="F113" s="4">
        <f t="shared" si="6"/>
        <v>380.55148663631019</v>
      </c>
      <c r="G113" s="78">
        <f t="shared" si="7"/>
        <v>573</v>
      </c>
      <c r="H113" s="4"/>
      <c r="I113" s="2"/>
      <c r="J113" s="13">
        <f t="shared" si="8"/>
        <v>65790.857119790002</v>
      </c>
    </row>
    <row r="114" spans="1:10" x14ac:dyDescent="0.2">
      <c r="A114">
        <v>105</v>
      </c>
      <c r="B114" s="2">
        <v>2027</v>
      </c>
      <c r="C114" s="2" t="s">
        <v>9</v>
      </c>
      <c r="D114" s="3">
        <f t="shared" si="5"/>
        <v>65790.857119790002</v>
      </c>
      <c r="E114" s="4">
        <f t="shared" si="9"/>
        <v>191.34174279005592</v>
      </c>
      <c r="F114" s="4">
        <f t="shared" si="6"/>
        <v>381.65825720994405</v>
      </c>
      <c r="G114" s="78">
        <f t="shared" si="7"/>
        <v>573</v>
      </c>
      <c r="H114" s="4"/>
      <c r="I114" s="2"/>
      <c r="J114" s="13">
        <f t="shared" si="8"/>
        <v>65409.198862580059</v>
      </c>
    </row>
    <row r="115" spans="1:10" x14ac:dyDescent="0.2">
      <c r="A115">
        <v>106</v>
      </c>
      <c r="B115" s="2">
        <v>2027</v>
      </c>
      <c r="C115" s="2" t="s">
        <v>10</v>
      </c>
      <c r="D115" s="3">
        <f t="shared" si="5"/>
        <v>65409.198862580059</v>
      </c>
      <c r="E115" s="4">
        <f t="shared" si="9"/>
        <v>190.23175335867032</v>
      </c>
      <c r="F115" s="4">
        <f t="shared" si="6"/>
        <v>382.76824664132971</v>
      </c>
      <c r="G115" s="78">
        <f t="shared" si="7"/>
        <v>573</v>
      </c>
      <c r="H115" s="4"/>
      <c r="I115" s="2"/>
      <c r="J115" s="13">
        <f t="shared" si="8"/>
        <v>65026.430615938734</v>
      </c>
    </row>
    <row r="116" spans="1:10" x14ac:dyDescent="0.2">
      <c r="A116">
        <v>107</v>
      </c>
      <c r="B116" s="2">
        <v>2027</v>
      </c>
      <c r="C116" s="2" t="s">
        <v>11</v>
      </c>
      <c r="D116" s="3">
        <f t="shared" si="5"/>
        <v>65026.430615938734</v>
      </c>
      <c r="E116" s="4">
        <f t="shared" si="9"/>
        <v>189.11853570802182</v>
      </c>
      <c r="F116" s="4">
        <f t="shared" si="6"/>
        <v>383.8814642919782</v>
      </c>
      <c r="G116" s="78">
        <f t="shared" si="7"/>
        <v>573</v>
      </c>
      <c r="H116" s="4"/>
      <c r="I116" s="2"/>
      <c r="J116" s="13">
        <f t="shared" si="8"/>
        <v>64642.549151646759</v>
      </c>
    </row>
    <row r="117" spans="1:10" x14ac:dyDescent="0.2">
      <c r="A117">
        <v>108</v>
      </c>
      <c r="B117" s="2">
        <v>2027</v>
      </c>
      <c r="C117" s="2" t="s">
        <v>12</v>
      </c>
      <c r="D117" s="3">
        <f t="shared" si="5"/>
        <v>64642.549151646759</v>
      </c>
      <c r="E117" s="4">
        <f t="shared" si="9"/>
        <v>188.00208044937267</v>
      </c>
      <c r="F117" s="4">
        <f t="shared" si="6"/>
        <v>384.99791955062733</v>
      </c>
      <c r="G117" s="78">
        <f t="shared" si="7"/>
        <v>573</v>
      </c>
      <c r="H117" s="4"/>
      <c r="I117" s="2"/>
      <c r="J117" s="13">
        <f t="shared" si="8"/>
        <v>64257.551232096135</v>
      </c>
    </row>
    <row r="118" spans="1:10" x14ac:dyDescent="0.2">
      <c r="A118">
        <v>109</v>
      </c>
      <c r="B118" s="2">
        <v>2028</v>
      </c>
      <c r="C118" s="5" t="s">
        <v>13</v>
      </c>
      <c r="D118" s="3">
        <f t="shared" si="5"/>
        <v>64257.551232096135</v>
      </c>
      <c r="E118" s="4">
        <f t="shared" si="9"/>
        <v>186.88237816667959</v>
      </c>
      <c r="F118" s="4">
        <f t="shared" si="6"/>
        <v>386.11762183332041</v>
      </c>
      <c r="G118" s="78">
        <f t="shared" si="7"/>
        <v>573</v>
      </c>
      <c r="H118" s="4"/>
      <c r="I118" s="2"/>
      <c r="J118" s="13">
        <f t="shared" si="8"/>
        <v>63871.433610262815</v>
      </c>
    </row>
    <row r="119" spans="1:10" x14ac:dyDescent="0.2">
      <c r="A119">
        <v>110</v>
      </c>
      <c r="B119" s="2">
        <v>2028</v>
      </c>
      <c r="C119" s="2" t="s">
        <v>14</v>
      </c>
      <c r="D119" s="3">
        <f t="shared" si="5"/>
        <v>63871.433610262815</v>
      </c>
      <c r="E119" s="4">
        <f t="shared" si="9"/>
        <v>185.75941941651436</v>
      </c>
      <c r="F119" s="4">
        <f t="shared" si="6"/>
        <v>387.24058058348567</v>
      </c>
      <c r="G119" s="78">
        <f t="shared" si="7"/>
        <v>573</v>
      </c>
      <c r="H119" s="4"/>
      <c r="I119" s="2"/>
      <c r="J119" s="13">
        <f t="shared" si="8"/>
        <v>63484.193029679329</v>
      </c>
    </row>
    <row r="120" spans="1:10" x14ac:dyDescent="0.2">
      <c r="A120">
        <v>111</v>
      </c>
      <c r="B120" s="2">
        <v>2028</v>
      </c>
      <c r="C120" s="2" t="s">
        <v>15</v>
      </c>
      <c r="D120" s="3">
        <f t="shared" si="5"/>
        <v>63484.193029679329</v>
      </c>
      <c r="E120" s="4">
        <f t="shared" si="9"/>
        <v>184.63319472798403</v>
      </c>
      <c r="F120" s="4">
        <f t="shared" si="6"/>
        <v>388.36680527201599</v>
      </c>
      <c r="G120" s="78">
        <f t="shared" si="7"/>
        <v>573</v>
      </c>
      <c r="H120" s="4"/>
      <c r="I120" s="2"/>
      <c r="J120" s="13">
        <f t="shared" si="8"/>
        <v>63095.826224407312</v>
      </c>
    </row>
    <row r="121" spans="1:10" x14ac:dyDescent="0.2">
      <c r="A121">
        <v>112</v>
      </c>
      <c r="B121" s="2">
        <v>2028</v>
      </c>
      <c r="C121" s="2" t="s">
        <v>16</v>
      </c>
      <c r="D121" s="3">
        <f t="shared" si="5"/>
        <v>63095.826224407312</v>
      </c>
      <c r="E121" s="4">
        <f t="shared" si="9"/>
        <v>183.50369460265128</v>
      </c>
      <c r="F121" s="4">
        <f t="shared" si="6"/>
        <v>389.49630539734869</v>
      </c>
      <c r="G121" s="78">
        <f t="shared" si="7"/>
        <v>573</v>
      </c>
      <c r="H121" s="4"/>
      <c r="I121" s="2"/>
      <c r="J121" s="13">
        <f t="shared" si="8"/>
        <v>62706.329919009964</v>
      </c>
    </row>
    <row r="122" spans="1:10" x14ac:dyDescent="0.2">
      <c r="A122">
        <v>113</v>
      </c>
      <c r="B122" s="2">
        <v>2028</v>
      </c>
      <c r="C122" s="2" t="s">
        <v>4</v>
      </c>
      <c r="D122" s="3">
        <f t="shared" si="5"/>
        <v>62706.329919009964</v>
      </c>
      <c r="E122" s="4">
        <f t="shared" si="9"/>
        <v>182.37090951445398</v>
      </c>
      <c r="F122" s="4">
        <f t="shared" si="6"/>
        <v>390.62909048554604</v>
      </c>
      <c r="G122" s="78">
        <f t="shared" si="7"/>
        <v>573</v>
      </c>
      <c r="H122" s="4"/>
      <c r="I122" s="2"/>
      <c r="J122" s="13">
        <f t="shared" si="8"/>
        <v>62315.700828524416</v>
      </c>
    </row>
    <row r="123" spans="1:10" x14ac:dyDescent="0.2">
      <c r="A123">
        <v>114</v>
      </c>
      <c r="B123" s="2">
        <v>2028</v>
      </c>
      <c r="C123" s="2" t="s">
        <v>6</v>
      </c>
      <c r="D123" s="3">
        <f t="shared" si="5"/>
        <v>62315.700828524416</v>
      </c>
      <c r="E123" s="4">
        <f t="shared" si="9"/>
        <v>181.23482990962518</v>
      </c>
      <c r="F123" s="4">
        <f t="shared" si="6"/>
        <v>391.7651700903748</v>
      </c>
      <c r="G123" s="78">
        <f t="shared" si="7"/>
        <v>573</v>
      </c>
      <c r="H123" s="4"/>
      <c r="I123" s="2"/>
      <c r="J123" s="13">
        <f t="shared" si="8"/>
        <v>61923.935658434042</v>
      </c>
    </row>
    <row r="124" spans="1:10" x14ac:dyDescent="0.2">
      <c r="A124">
        <v>115</v>
      </c>
      <c r="B124" s="2">
        <v>2028</v>
      </c>
      <c r="C124" s="2" t="s">
        <v>7</v>
      </c>
      <c r="D124" s="3">
        <f t="shared" si="5"/>
        <v>61923.935658434042</v>
      </c>
      <c r="E124" s="4">
        <f t="shared" si="9"/>
        <v>180.09544620661234</v>
      </c>
      <c r="F124" s="4">
        <f t="shared" si="6"/>
        <v>392.90455379338766</v>
      </c>
      <c r="G124" s="78">
        <f t="shared" si="7"/>
        <v>573</v>
      </c>
      <c r="H124" s="4"/>
      <c r="I124" s="2"/>
      <c r="J124" s="13">
        <f t="shared" si="8"/>
        <v>61531.031104640657</v>
      </c>
    </row>
    <row r="125" spans="1:10" x14ac:dyDescent="0.2">
      <c r="A125">
        <v>116</v>
      </c>
      <c r="B125" s="2">
        <v>2028</v>
      </c>
      <c r="C125" s="2" t="s">
        <v>8</v>
      </c>
      <c r="D125" s="3">
        <f t="shared" si="5"/>
        <v>61531.031104640657</v>
      </c>
      <c r="E125" s="4">
        <f t="shared" si="9"/>
        <v>178.9527487959966</v>
      </c>
      <c r="F125" s="4">
        <f t="shared" si="6"/>
        <v>394.04725120400337</v>
      </c>
      <c r="G125" s="78">
        <f t="shared" si="7"/>
        <v>573</v>
      </c>
      <c r="H125" s="4"/>
      <c r="I125" s="2"/>
      <c r="J125" s="13">
        <f t="shared" si="8"/>
        <v>61136.98385343665</v>
      </c>
    </row>
    <row r="126" spans="1:10" x14ac:dyDescent="0.2">
      <c r="A126">
        <v>117</v>
      </c>
      <c r="B126" s="2">
        <v>2028</v>
      </c>
      <c r="C126" s="2" t="s">
        <v>9</v>
      </c>
      <c r="D126" s="3">
        <f t="shared" si="5"/>
        <v>61136.98385343665</v>
      </c>
      <c r="E126" s="4">
        <f t="shared" si="9"/>
        <v>177.8067280404116</v>
      </c>
      <c r="F126" s="4">
        <f t="shared" si="6"/>
        <v>395.1932719595884</v>
      </c>
      <c r="G126" s="78">
        <f t="shared" si="7"/>
        <v>573</v>
      </c>
      <c r="H126" s="4"/>
      <c r="I126" s="2"/>
      <c r="J126" s="13">
        <f t="shared" si="8"/>
        <v>60741.790581477064</v>
      </c>
    </row>
    <row r="127" spans="1:10" x14ac:dyDescent="0.2">
      <c r="A127">
        <v>118</v>
      </c>
      <c r="B127" s="2">
        <v>2028</v>
      </c>
      <c r="C127" s="2" t="s">
        <v>10</v>
      </c>
      <c r="D127" s="3">
        <f t="shared" si="5"/>
        <v>60741.790581477064</v>
      </c>
      <c r="E127" s="4">
        <f t="shared" si="9"/>
        <v>176.65737427446246</v>
      </c>
      <c r="F127" s="4">
        <f t="shared" si="6"/>
        <v>396.34262572553757</v>
      </c>
      <c r="G127" s="78">
        <f t="shared" si="7"/>
        <v>573</v>
      </c>
      <c r="H127" s="4"/>
      <c r="I127" s="2"/>
      <c r="J127" s="13">
        <f t="shared" si="8"/>
        <v>60345.44795575153</v>
      </c>
    </row>
    <row r="128" spans="1:10" x14ac:dyDescent="0.2">
      <c r="A128">
        <v>119</v>
      </c>
      <c r="B128" s="2">
        <v>2028</v>
      </c>
      <c r="C128" s="2" t="s">
        <v>11</v>
      </c>
      <c r="D128" s="3">
        <f t="shared" si="5"/>
        <v>60345.44795575153</v>
      </c>
      <c r="E128" s="4">
        <f t="shared" si="9"/>
        <v>175.50467780464405</v>
      </c>
      <c r="F128" s="4">
        <f t="shared" si="6"/>
        <v>397.49532219535593</v>
      </c>
      <c r="G128" s="78">
        <f t="shared" si="7"/>
        <v>573</v>
      </c>
      <c r="H128" s="4"/>
      <c r="I128" s="2"/>
      <c r="J128" s="13">
        <f t="shared" si="8"/>
        <v>59947.952633556175</v>
      </c>
    </row>
    <row r="129" spans="1:10" x14ac:dyDescent="0.2">
      <c r="A129">
        <v>120</v>
      </c>
      <c r="B129" s="2">
        <v>2028</v>
      </c>
      <c r="C129" s="2" t="s">
        <v>12</v>
      </c>
      <c r="D129" s="3">
        <f t="shared" si="5"/>
        <v>59947.952633556175</v>
      </c>
      <c r="E129" s="4">
        <f t="shared" si="9"/>
        <v>174.34862890925922</v>
      </c>
      <c r="F129" s="4">
        <f t="shared" si="6"/>
        <v>3059.2513710907406</v>
      </c>
      <c r="G129" s="78">
        <v>3233.6</v>
      </c>
      <c r="H129" s="4"/>
      <c r="I129" s="2"/>
      <c r="J129" s="13">
        <f t="shared" si="8"/>
        <v>56888.701262465438</v>
      </c>
    </row>
    <row r="130" spans="1:10" x14ac:dyDescent="0.2">
      <c r="A130">
        <v>121</v>
      </c>
      <c r="B130" s="2">
        <v>2029</v>
      </c>
      <c r="C130" s="5" t="s">
        <v>13</v>
      </c>
      <c r="D130" s="3"/>
      <c r="E130" s="4"/>
      <c r="F130" s="4"/>
      <c r="G130" s="78"/>
      <c r="H130" s="4"/>
      <c r="I130" s="2"/>
      <c r="J130" s="13"/>
    </row>
    <row r="131" spans="1:10" x14ac:dyDescent="0.2">
      <c r="A131">
        <v>122</v>
      </c>
      <c r="B131" s="2">
        <v>2029</v>
      </c>
      <c r="C131" s="2" t="s">
        <v>14</v>
      </c>
      <c r="D131" s="3"/>
      <c r="E131" s="4"/>
      <c r="F131" s="4"/>
      <c r="G131" s="78"/>
      <c r="H131" s="4"/>
      <c r="I131" s="2"/>
      <c r="J131" s="13"/>
    </row>
    <row r="132" spans="1:10" x14ac:dyDescent="0.2">
      <c r="A132">
        <v>123</v>
      </c>
      <c r="B132" s="2">
        <v>2029</v>
      </c>
      <c r="C132" s="2" t="s">
        <v>15</v>
      </c>
      <c r="D132" s="3"/>
      <c r="E132" s="4"/>
      <c r="F132" s="4"/>
      <c r="G132" s="78"/>
      <c r="H132" s="4"/>
      <c r="I132" s="2"/>
      <c r="J132" s="13"/>
    </row>
    <row r="133" spans="1:10" x14ac:dyDescent="0.2">
      <c r="A133">
        <v>124</v>
      </c>
      <c r="B133" s="2">
        <v>2029</v>
      </c>
      <c r="C133" s="2" t="s">
        <v>16</v>
      </c>
      <c r="D133" s="3"/>
      <c r="E133" s="4"/>
      <c r="F133" s="4"/>
      <c r="G133" s="78"/>
      <c r="H133" s="4"/>
      <c r="I133" s="2"/>
      <c r="J133" s="13"/>
    </row>
    <row r="134" spans="1:10" x14ac:dyDescent="0.2">
      <c r="A134">
        <v>125</v>
      </c>
      <c r="B134" s="2">
        <v>2029</v>
      </c>
      <c r="C134" s="2" t="s">
        <v>4</v>
      </c>
      <c r="D134" s="3"/>
      <c r="E134" s="4"/>
      <c r="F134" s="4"/>
      <c r="G134" s="78"/>
      <c r="H134" s="4"/>
      <c r="I134" s="2"/>
      <c r="J134" s="13"/>
    </row>
    <row r="135" spans="1:10" x14ac:dyDescent="0.2">
      <c r="A135">
        <v>126</v>
      </c>
      <c r="B135" s="2">
        <v>2029</v>
      </c>
      <c r="C135" s="2" t="s">
        <v>6</v>
      </c>
      <c r="D135" s="3"/>
      <c r="E135" s="4"/>
      <c r="F135" s="4"/>
      <c r="G135" s="78"/>
      <c r="H135" s="4"/>
      <c r="I135" s="2"/>
      <c r="J135" s="13"/>
    </row>
    <row r="136" spans="1:10" x14ac:dyDescent="0.2">
      <c r="A136">
        <v>127</v>
      </c>
      <c r="B136" s="2">
        <v>2029</v>
      </c>
      <c r="C136" s="2" t="s">
        <v>7</v>
      </c>
      <c r="D136" s="3"/>
      <c r="E136" s="4"/>
      <c r="F136" s="4"/>
      <c r="G136" s="78"/>
      <c r="H136" s="4"/>
      <c r="I136" s="2"/>
      <c r="J136" s="13"/>
    </row>
    <row r="137" spans="1:10" x14ac:dyDescent="0.2">
      <c r="A137">
        <v>128</v>
      </c>
      <c r="B137" s="2">
        <v>2029</v>
      </c>
      <c r="C137" s="2" t="s">
        <v>8</v>
      </c>
      <c r="D137" s="3"/>
      <c r="E137" s="4"/>
      <c r="F137" s="4"/>
      <c r="G137" s="78"/>
      <c r="H137" s="4"/>
      <c r="I137" s="2"/>
      <c r="J137" s="13"/>
    </row>
    <row r="138" spans="1:10" x14ac:dyDescent="0.2">
      <c r="A138">
        <v>129</v>
      </c>
      <c r="B138" s="2">
        <v>2029</v>
      </c>
      <c r="C138" s="2" t="s">
        <v>9</v>
      </c>
      <c r="D138" s="3"/>
      <c r="E138" s="4"/>
      <c r="F138" s="4"/>
      <c r="G138" s="78"/>
      <c r="H138" s="4"/>
      <c r="I138" s="2"/>
      <c r="J138" s="13"/>
    </row>
    <row r="139" spans="1:10" x14ac:dyDescent="0.2">
      <c r="A139">
        <v>130</v>
      </c>
      <c r="B139" s="2">
        <v>2029</v>
      </c>
      <c r="C139" s="2" t="s">
        <v>10</v>
      </c>
      <c r="D139" s="3"/>
      <c r="E139" s="4"/>
      <c r="F139" s="4"/>
      <c r="G139" s="78"/>
      <c r="H139" s="4"/>
      <c r="I139" s="2"/>
      <c r="J139" s="13"/>
    </row>
    <row r="140" spans="1:10" x14ac:dyDescent="0.2">
      <c r="A140">
        <v>131</v>
      </c>
      <c r="B140" s="2">
        <v>2029</v>
      </c>
      <c r="C140" s="2" t="s">
        <v>11</v>
      </c>
      <c r="D140" s="3"/>
      <c r="E140" s="4"/>
      <c r="F140" s="4"/>
      <c r="G140" s="78"/>
      <c r="H140" s="4"/>
      <c r="I140" s="2"/>
      <c r="J140" s="13"/>
    </row>
    <row r="141" spans="1:10" x14ac:dyDescent="0.2">
      <c r="A141">
        <v>132</v>
      </c>
      <c r="B141" s="2">
        <v>2029</v>
      </c>
      <c r="C141" s="2" t="s">
        <v>12</v>
      </c>
      <c r="D141" s="3"/>
      <c r="E141" s="4"/>
      <c r="F141" s="4"/>
      <c r="G141" s="78"/>
      <c r="H141" s="4"/>
      <c r="I141" s="2"/>
      <c r="J141" s="13"/>
    </row>
    <row r="142" spans="1:10" x14ac:dyDescent="0.2">
      <c r="A142">
        <v>133</v>
      </c>
      <c r="B142" s="2">
        <v>2030</v>
      </c>
      <c r="C142" s="5" t="s">
        <v>13</v>
      </c>
      <c r="D142" s="3"/>
      <c r="E142" s="4"/>
      <c r="F142" s="4"/>
      <c r="G142" s="78"/>
      <c r="H142" s="4"/>
      <c r="I142" s="2"/>
      <c r="J142" s="13"/>
    </row>
    <row r="143" spans="1:10" x14ac:dyDescent="0.2">
      <c r="A143">
        <v>134</v>
      </c>
      <c r="B143" s="2">
        <v>2030</v>
      </c>
      <c r="C143" s="2" t="s">
        <v>14</v>
      </c>
      <c r="D143" s="3"/>
      <c r="E143" s="4"/>
      <c r="F143" s="4"/>
      <c r="G143" s="78"/>
      <c r="H143" s="4"/>
      <c r="I143" s="2"/>
      <c r="J143" s="13"/>
    </row>
    <row r="144" spans="1:10" x14ac:dyDescent="0.2">
      <c r="A144">
        <v>135</v>
      </c>
      <c r="B144" s="2">
        <v>2030</v>
      </c>
      <c r="C144" s="2" t="s">
        <v>15</v>
      </c>
      <c r="D144" s="3"/>
      <c r="E144" s="4"/>
      <c r="F144" s="4"/>
      <c r="G144" s="78"/>
      <c r="H144" s="4"/>
      <c r="I144" s="2"/>
      <c r="J144" s="13"/>
    </row>
    <row r="145" spans="1:10" x14ac:dyDescent="0.2">
      <c r="A145">
        <v>136</v>
      </c>
      <c r="B145" s="2">
        <v>2030</v>
      </c>
      <c r="C145" s="2" t="s">
        <v>16</v>
      </c>
      <c r="D145" s="3"/>
      <c r="E145" s="4"/>
      <c r="F145" s="4"/>
      <c r="G145" s="78"/>
      <c r="H145" s="4"/>
      <c r="I145" s="2"/>
      <c r="J145" s="13"/>
    </row>
    <row r="146" spans="1:10" x14ac:dyDescent="0.2">
      <c r="A146">
        <v>137</v>
      </c>
      <c r="B146" s="2">
        <v>2030</v>
      </c>
      <c r="C146" s="2" t="s">
        <v>4</v>
      </c>
      <c r="D146" s="3"/>
      <c r="E146" s="4"/>
      <c r="F146" s="4"/>
      <c r="G146" s="78"/>
      <c r="H146" s="4"/>
      <c r="I146" s="2"/>
      <c r="J146" s="13"/>
    </row>
    <row r="147" spans="1:10" x14ac:dyDescent="0.2">
      <c r="A147">
        <v>138</v>
      </c>
      <c r="B147" s="2">
        <v>2030</v>
      </c>
      <c r="C147" s="2" t="s">
        <v>6</v>
      </c>
      <c r="D147" s="3"/>
      <c r="E147" s="4"/>
      <c r="F147" s="4"/>
      <c r="G147" s="78"/>
      <c r="H147" s="4"/>
      <c r="I147" s="2"/>
      <c r="J147" s="13"/>
    </row>
    <row r="148" spans="1:10" x14ac:dyDescent="0.2">
      <c r="A148">
        <v>139</v>
      </c>
      <c r="B148" s="2">
        <v>2030</v>
      </c>
      <c r="C148" s="2" t="s">
        <v>7</v>
      </c>
      <c r="D148" s="3"/>
      <c r="E148" s="4"/>
      <c r="F148" s="4"/>
      <c r="G148" s="78"/>
      <c r="H148" s="4"/>
      <c r="I148" s="2"/>
      <c r="J148" s="13"/>
    </row>
    <row r="149" spans="1:10" x14ac:dyDescent="0.2">
      <c r="A149">
        <v>140</v>
      </c>
      <c r="B149" s="2">
        <v>2030</v>
      </c>
      <c r="C149" s="2" t="s">
        <v>8</v>
      </c>
      <c r="D149" s="3"/>
      <c r="E149" s="4"/>
      <c r="F149" s="4"/>
      <c r="G149" s="78"/>
      <c r="H149" s="4"/>
      <c r="I149" s="2"/>
      <c r="J149" s="13"/>
    </row>
    <row r="150" spans="1:10" x14ac:dyDescent="0.2">
      <c r="A150">
        <v>141</v>
      </c>
      <c r="B150" s="2">
        <v>2030</v>
      </c>
      <c r="C150" s="2" t="s">
        <v>9</v>
      </c>
      <c r="D150" s="3"/>
      <c r="E150" s="4"/>
      <c r="F150" s="4"/>
      <c r="G150" s="78"/>
      <c r="H150" s="4"/>
      <c r="I150" s="2"/>
      <c r="J150" s="13"/>
    </row>
    <row r="151" spans="1:10" x14ac:dyDescent="0.2">
      <c r="A151">
        <v>142</v>
      </c>
      <c r="B151" s="2">
        <v>2030</v>
      </c>
      <c r="C151" s="2" t="s">
        <v>10</v>
      </c>
      <c r="D151" s="3"/>
      <c r="E151" s="4"/>
      <c r="F151" s="4"/>
      <c r="G151" s="78"/>
      <c r="H151" s="4"/>
      <c r="I151" s="2"/>
      <c r="J151" s="13"/>
    </row>
    <row r="152" spans="1:10" x14ac:dyDescent="0.2">
      <c r="A152">
        <v>143</v>
      </c>
      <c r="B152" s="2">
        <v>2030</v>
      </c>
      <c r="C152" s="2" t="s">
        <v>11</v>
      </c>
      <c r="D152" s="3"/>
      <c r="E152" s="4"/>
      <c r="F152" s="4"/>
      <c r="G152" s="78"/>
      <c r="H152" s="4"/>
      <c r="I152" s="2"/>
      <c r="J152" s="13"/>
    </row>
    <row r="153" spans="1:10" x14ac:dyDescent="0.2">
      <c r="A153">
        <v>144</v>
      </c>
      <c r="B153" s="2">
        <v>2030</v>
      </c>
      <c r="C153" s="2" t="s">
        <v>12</v>
      </c>
      <c r="D153" s="3"/>
      <c r="E153" s="4"/>
      <c r="F153" s="4"/>
      <c r="G153" s="78"/>
      <c r="H153" s="4"/>
      <c r="I153" s="2"/>
      <c r="J153" s="13"/>
    </row>
    <row r="154" spans="1:10" x14ac:dyDescent="0.2">
      <c r="A154">
        <v>145</v>
      </c>
      <c r="B154" s="6">
        <v>2031</v>
      </c>
      <c r="C154" s="6" t="s">
        <v>13</v>
      </c>
    </row>
    <row r="155" spans="1:10" x14ac:dyDescent="0.2">
      <c r="A155">
        <v>146</v>
      </c>
      <c r="B155" s="6">
        <v>2031</v>
      </c>
      <c r="C155" s="6" t="s">
        <v>14</v>
      </c>
    </row>
    <row r="156" spans="1:10" x14ac:dyDescent="0.2">
      <c r="A156">
        <v>147</v>
      </c>
      <c r="B156" s="6">
        <v>2031</v>
      </c>
      <c r="C156" s="6" t="s">
        <v>15</v>
      </c>
    </row>
    <row r="157" spans="1:10" x14ac:dyDescent="0.2">
      <c r="A157">
        <v>148</v>
      </c>
      <c r="B157" s="6">
        <v>2031</v>
      </c>
      <c r="C157" s="6" t="s">
        <v>16</v>
      </c>
    </row>
    <row r="158" spans="1:10" x14ac:dyDescent="0.2">
      <c r="A158">
        <v>149</v>
      </c>
      <c r="B158" s="6">
        <v>2031</v>
      </c>
      <c r="C158" s="6" t="s">
        <v>4</v>
      </c>
    </row>
    <row r="159" spans="1:10" x14ac:dyDescent="0.2">
      <c r="A159">
        <v>150</v>
      </c>
      <c r="B159" s="6">
        <v>2031</v>
      </c>
      <c r="C159" s="6" t="s">
        <v>6</v>
      </c>
    </row>
    <row r="160" spans="1:10" x14ac:dyDescent="0.2">
      <c r="A160">
        <v>151</v>
      </c>
      <c r="B160" s="6">
        <v>2031</v>
      </c>
      <c r="C160" s="6" t="s">
        <v>7</v>
      </c>
    </row>
    <row r="161" spans="1:3" x14ac:dyDescent="0.2">
      <c r="A161">
        <v>152</v>
      </c>
      <c r="B161" s="6">
        <v>2031</v>
      </c>
      <c r="C161" s="6" t="s">
        <v>8</v>
      </c>
    </row>
    <row r="162" spans="1:3" x14ac:dyDescent="0.2">
      <c r="A162">
        <v>153</v>
      </c>
      <c r="B162" s="6">
        <v>2031</v>
      </c>
      <c r="C162" s="6" t="s">
        <v>9</v>
      </c>
    </row>
    <row r="163" spans="1:3" x14ac:dyDescent="0.2">
      <c r="A163">
        <v>154</v>
      </c>
      <c r="B163" s="6">
        <v>2031</v>
      </c>
      <c r="C163" s="6" t="s">
        <v>10</v>
      </c>
    </row>
    <row r="164" spans="1:3" x14ac:dyDescent="0.2">
      <c r="A164">
        <v>155</v>
      </c>
      <c r="B164" s="6">
        <v>2031</v>
      </c>
      <c r="C164" s="6" t="s">
        <v>11</v>
      </c>
    </row>
    <row r="165" spans="1:3" x14ac:dyDescent="0.2">
      <c r="A165">
        <v>156</v>
      </c>
      <c r="B165" s="6">
        <v>2031</v>
      </c>
      <c r="C165" s="6" t="s">
        <v>12</v>
      </c>
    </row>
    <row r="166" spans="1:3" x14ac:dyDescent="0.2">
      <c r="A166">
        <v>157</v>
      </c>
      <c r="B166" s="6">
        <v>2032</v>
      </c>
      <c r="C166" s="6" t="s">
        <v>13</v>
      </c>
    </row>
    <row r="167" spans="1:3" x14ac:dyDescent="0.2">
      <c r="A167">
        <v>158</v>
      </c>
      <c r="B167" s="6">
        <v>2032</v>
      </c>
      <c r="C167" s="6" t="s">
        <v>14</v>
      </c>
    </row>
    <row r="168" spans="1:3" x14ac:dyDescent="0.2">
      <c r="A168">
        <v>159</v>
      </c>
      <c r="B168" s="6">
        <v>2032</v>
      </c>
      <c r="C168" s="6" t="s">
        <v>15</v>
      </c>
    </row>
    <row r="169" spans="1:3" x14ac:dyDescent="0.2">
      <c r="A169">
        <v>160</v>
      </c>
      <c r="B169" s="6">
        <v>2032</v>
      </c>
      <c r="C169" s="6" t="s">
        <v>16</v>
      </c>
    </row>
    <row r="170" spans="1:3" x14ac:dyDescent="0.2">
      <c r="A170">
        <v>161</v>
      </c>
      <c r="B170" s="6">
        <v>2032</v>
      </c>
      <c r="C170" s="6" t="s">
        <v>4</v>
      </c>
    </row>
    <row r="171" spans="1:3" x14ac:dyDescent="0.2">
      <c r="A171">
        <v>162</v>
      </c>
      <c r="B171" s="6">
        <v>2032</v>
      </c>
      <c r="C171" s="6" t="s">
        <v>6</v>
      </c>
    </row>
    <row r="172" spans="1:3" x14ac:dyDescent="0.2">
      <c r="A172">
        <v>163</v>
      </c>
      <c r="B172" s="6">
        <v>2032</v>
      </c>
      <c r="C172" s="6" t="s">
        <v>7</v>
      </c>
    </row>
    <row r="173" spans="1:3" x14ac:dyDescent="0.2">
      <c r="A173">
        <v>164</v>
      </c>
      <c r="B173" s="6">
        <v>2032</v>
      </c>
      <c r="C173" s="6" t="s">
        <v>8</v>
      </c>
    </row>
    <row r="174" spans="1:3" x14ac:dyDescent="0.2">
      <c r="A174">
        <v>165</v>
      </c>
      <c r="B174" s="6">
        <v>2032</v>
      </c>
      <c r="C174" s="6" t="s">
        <v>9</v>
      </c>
    </row>
    <row r="175" spans="1:3" x14ac:dyDescent="0.2">
      <c r="A175">
        <v>166</v>
      </c>
      <c r="B175" s="6">
        <v>2032</v>
      </c>
      <c r="C175" s="6" t="s">
        <v>10</v>
      </c>
    </row>
    <row r="176" spans="1:3" x14ac:dyDescent="0.2">
      <c r="A176">
        <v>167</v>
      </c>
      <c r="B176" s="6">
        <v>2032</v>
      </c>
      <c r="C176" s="6" t="s">
        <v>11</v>
      </c>
    </row>
    <row r="177" spans="1:3" x14ac:dyDescent="0.2">
      <c r="A177">
        <v>168</v>
      </c>
      <c r="B177" s="6">
        <v>2032</v>
      </c>
      <c r="C177" s="6" t="s">
        <v>12</v>
      </c>
    </row>
    <row r="178" spans="1:3" x14ac:dyDescent="0.2">
      <c r="A178">
        <v>169</v>
      </c>
      <c r="B178" s="6">
        <v>2033</v>
      </c>
      <c r="C178" s="6" t="s">
        <v>13</v>
      </c>
    </row>
    <row r="179" spans="1:3" x14ac:dyDescent="0.2">
      <c r="A179">
        <v>170</v>
      </c>
      <c r="B179" s="6">
        <v>2033</v>
      </c>
      <c r="C179" s="6" t="s">
        <v>14</v>
      </c>
    </row>
    <row r="180" spans="1:3" x14ac:dyDescent="0.2">
      <c r="A180">
        <v>171</v>
      </c>
      <c r="B180" s="6">
        <v>2033</v>
      </c>
      <c r="C180" s="6" t="s">
        <v>15</v>
      </c>
    </row>
    <row r="181" spans="1:3" x14ac:dyDescent="0.2">
      <c r="A181">
        <v>172</v>
      </c>
      <c r="B181" s="6">
        <v>2033</v>
      </c>
      <c r="C181" s="6" t="s">
        <v>16</v>
      </c>
    </row>
    <row r="182" spans="1:3" x14ac:dyDescent="0.2">
      <c r="A182">
        <v>173</v>
      </c>
      <c r="B182" s="6">
        <v>2033</v>
      </c>
      <c r="C182" s="6" t="s">
        <v>4</v>
      </c>
    </row>
    <row r="183" spans="1:3" x14ac:dyDescent="0.2">
      <c r="A183">
        <v>174</v>
      </c>
      <c r="B183" s="6">
        <v>2033</v>
      </c>
      <c r="C183" s="6" t="s">
        <v>6</v>
      </c>
    </row>
    <row r="184" spans="1:3" x14ac:dyDescent="0.2">
      <c r="A184">
        <v>175</v>
      </c>
      <c r="B184" s="6">
        <v>2033</v>
      </c>
      <c r="C184" s="6" t="s">
        <v>7</v>
      </c>
    </row>
    <row r="185" spans="1:3" x14ac:dyDescent="0.2">
      <c r="A185">
        <v>176</v>
      </c>
      <c r="B185" s="6">
        <v>2033</v>
      </c>
      <c r="C185" s="6" t="s">
        <v>8</v>
      </c>
    </row>
    <row r="186" spans="1:3" x14ac:dyDescent="0.2">
      <c r="A186">
        <v>177</v>
      </c>
      <c r="B186" s="6">
        <v>2033</v>
      </c>
      <c r="C186" s="6" t="s">
        <v>9</v>
      </c>
    </row>
    <row r="187" spans="1:3" x14ac:dyDescent="0.2">
      <c r="A187">
        <v>178</v>
      </c>
      <c r="B187" s="6">
        <v>2033</v>
      </c>
      <c r="C187" s="6" t="s">
        <v>10</v>
      </c>
    </row>
    <row r="188" spans="1:3" x14ac:dyDescent="0.2">
      <c r="A188">
        <v>179</v>
      </c>
      <c r="B188" s="6">
        <v>2033</v>
      </c>
      <c r="C188" s="6" t="s">
        <v>11</v>
      </c>
    </row>
    <row r="189" spans="1:3" x14ac:dyDescent="0.2">
      <c r="A189">
        <v>180</v>
      </c>
      <c r="B189" s="6">
        <v>2033</v>
      </c>
      <c r="C189" s="6" t="s">
        <v>12</v>
      </c>
    </row>
    <row r="190" spans="1:3" x14ac:dyDescent="0.2">
      <c r="A190">
        <v>181</v>
      </c>
      <c r="B190" s="6">
        <v>2034</v>
      </c>
      <c r="C190" s="6" t="s">
        <v>13</v>
      </c>
    </row>
    <row r="191" spans="1:3" x14ac:dyDescent="0.2">
      <c r="A191">
        <v>182</v>
      </c>
      <c r="B191" s="6">
        <v>2034</v>
      </c>
      <c r="C191" s="6" t="s">
        <v>14</v>
      </c>
    </row>
    <row r="192" spans="1:3" x14ac:dyDescent="0.2">
      <c r="A192">
        <v>183</v>
      </c>
      <c r="B192" s="6">
        <v>2034</v>
      </c>
      <c r="C192" s="6" t="s">
        <v>15</v>
      </c>
    </row>
    <row r="193" spans="1:3" x14ac:dyDescent="0.2">
      <c r="A193">
        <v>184</v>
      </c>
      <c r="B193" s="6">
        <v>2034</v>
      </c>
      <c r="C193" s="6" t="s">
        <v>16</v>
      </c>
    </row>
    <row r="194" spans="1:3" x14ac:dyDescent="0.2">
      <c r="A194">
        <v>185</v>
      </c>
      <c r="B194" s="6">
        <v>2034</v>
      </c>
      <c r="C194" s="6" t="s">
        <v>4</v>
      </c>
    </row>
    <row r="195" spans="1:3" x14ac:dyDescent="0.2">
      <c r="A195">
        <v>186</v>
      </c>
      <c r="B195" s="6">
        <v>2034</v>
      </c>
      <c r="C195" s="6" t="s">
        <v>6</v>
      </c>
    </row>
    <row r="196" spans="1:3" x14ac:dyDescent="0.2">
      <c r="A196">
        <v>187</v>
      </c>
      <c r="B196" s="6">
        <v>2034</v>
      </c>
      <c r="C196" s="6" t="s">
        <v>7</v>
      </c>
    </row>
    <row r="197" spans="1:3" x14ac:dyDescent="0.2">
      <c r="A197">
        <v>188</v>
      </c>
      <c r="B197" s="6">
        <v>2034</v>
      </c>
      <c r="C197" s="6" t="s">
        <v>8</v>
      </c>
    </row>
    <row r="198" spans="1:3" x14ac:dyDescent="0.2">
      <c r="A198">
        <v>189</v>
      </c>
      <c r="B198" s="6">
        <v>2034</v>
      </c>
      <c r="C198" s="6" t="s">
        <v>9</v>
      </c>
    </row>
    <row r="199" spans="1:3" x14ac:dyDescent="0.2">
      <c r="A199">
        <v>190</v>
      </c>
      <c r="B199" s="6">
        <v>2034</v>
      </c>
      <c r="C199" s="6" t="s">
        <v>10</v>
      </c>
    </row>
    <row r="200" spans="1:3" x14ac:dyDescent="0.2">
      <c r="A200">
        <v>191</v>
      </c>
      <c r="B200" s="6">
        <v>2034</v>
      </c>
      <c r="C200" s="6" t="s">
        <v>11</v>
      </c>
    </row>
    <row r="201" spans="1:3" x14ac:dyDescent="0.2">
      <c r="A201">
        <v>192</v>
      </c>
      <c r="B201" s="6">
        <v>2034</v>
      </c>
      <c r="C201" s="6" t="s">
        <v>12</v>
      </c>
    </row>
    <row r="202" spans="1:3" x14ac:dyDescent="0.2">
      <c r="A202">
        <v>193</v>
      </c>
      <c r="B202" s="6">
        <v>2035</v>
      </c>
      <c r="C202" s="6" t="s">
        <v>13</v>
      </c>
    </row>
    <row r="203" spans="1:3" x14ac:dyDescent="0.2">
      <c r="A203">
        <v>194</v>
      </c>
      <c r="B203" s="6">
        <v>2035</v>
      </c>
      <c r="C203" s="6" t="s">
        <v>14</v>
      </c>
    </row>
    <row r="204" spans="1:3" x14ac:dyDescent="0.2">
      <c r="A204">
        <v>195</v>
      </c>
      <c r="B204" s="6">
        <v>2035</v>
      </c>
      <c r="C204" s="6" t="s">
        <v>15</v>
      </c>
    </row>
    <row r="205" spans="1:3" x14ac:dyDescent="0.2">
      <c r="A205">
        <v>196</v>
      </c>
      <c r="B205" s="6">
        <v>2035</v>
      </c>
      <c r="C205" s="6" t="s">
        <v>16</v>
      </c>
    </row>
    <row r="206" spans="1:3" x14ac:dyDescent="0.2">
      <c r="A206">
        <v>197</v>
      </c>
      <c r="B206" s="6">
        <v>2035</v>
      </c>
      <c r="C206" s="6" t="s">
        <v>4</v>
      </c>
    </row>
    <row r="207" spans="1:3" x14ac:dyDescent="0.2">
      <c r="A207">
        <v>198</v>
      </c>
      <c r="B207" s="6">
        <v>2035</v>
      </c>
      <c r="C207" s="6" t="s">
        <v>6</v>
      </c>
    </row>
    <row r="208" spans="1:3" x14ac:dyDescent="0.2">
      <c r="A208">
        <v>199</v>
      </c>
      <c r="B208" s="6">
        <v>2035</v>
      </c>
      <c r="C208" s="6" t="s">
        <v>7</v>
      </c>
    </row>
    <row r="209" spans="1:3" x14ac:dyDescent="0.2">
      <c r="A209">
        <v>200</v>
      </c>
      <c r="B209" s="6">
        <v>2035</v>
      </c>
      <c r="C209" s="6" t="s">
        <v>8</v>
      </c>
    </row>
    <row r="210" spans="1:3" x14ac:dyDescent="0.2">
      <c r="A210">
        <v>201</v>
      </c>
      <c r="B210" s="6">
        <v>2035</v>
      </c>
      <c r="C210" s="6" t="s">
        <v>9</v>
      </c>
    </row>
    <row r="211" spans="1:3" x14ac:dyDescent="0.2">
      <c r="A211">
        <v>202</v>
      </c>
      <c r="B211" s="6">
        <v>2035</v>
      </c>
      <c r="C211" s="6" t="s">
        <v>10</v>
      </c>
    </row>
    <row r="212" spans="1:3" x14ac:dyDescent="0.2">
      <c r="A212">
        <v>203</v>
      </c>
      <c r="B212" s="6">
        <v>2035</v>
      </c>
      <c r="C212" s="6" t="s">
        <v>11</v>
      </c>
    </row>
    <row r="213" spans="1:3" x14ac:dyDescent="0.2">
      <c r="A213">
        <v>204</v>
      </c>
      <c r="B213" s="6">
        <v>2035</v>
      </c>
      <c r="C213" s="6" t="s">
        <v>12</v>
      </c>
    </row>
    <row r="214" spans="1:3" x14ac:dyDescent="0.2">
      <c r="A214">
        <v>205</v>
      </c>
      <c r="B214" s="6">
        <v>2036</v>
      </c>
      <c r="C214" s="6" t="s">
        <v>13</v>
      </c>
    </row>
    <row r="215" spans="1:3" x14ac:dyDescent="0.2">
      <c r="A215">
        <v>206</v>
      </c>
      <c r="B215" s="6">
        <v>2036</v>
      </c>
      <c r="C215" s="6" t="s">
        <v>14</v>
      </c>
    </row>
    <row r="216" spans="1:3" x14ac:dyDescent="0.2">
      <c r="A216">
        <v>207</v>
      </c>
      <c r="B216" s="6">
        <v>2036</v>
      </c>
      <c r="C216" s="6" t="s">
        <v>15</v>
      </c>
    </row>
    <row r="217" spans="1:3" x14ac:dyDescent="0.2">
      <c r="A217">
        <v>208</v>
      </c>
      <c r="B217" s="6">
        <v>2036</v>
      </c>
      <c r="C217" s="6" t="s">
        <v>16</v>
      </c>
    </row>
    <row r="218" spans="1:3" x14ac:dyDescent="0.2">
      <c r="A218">
        <v>209</v>
      </c>
      <c r="B218" s="6">
        <v>2036</v>
      </c>
      <c r="C218" s="6" t="s">
        <v>4</v>
      </c>
    </row>
    <row r="219" spans="1:3" x14ac:dyDescent="0.2">
      <c r="A219">
        <v>210</v>
      </c>
      <c r="B219" s="6">
        <v>2036</v>
      </c>
      <c r="C219" s="6" t="s">
        <v>6</v>
      </c>
    </row>
    <row r="220" spans="1:3" x14ac:dyDescent="0.2">
      <c r="A220">
        <v>211</v>
      </c>
      <c r="B220" s="6">
        <v>2036</v>
      </c>
      <c r="C220" s="6" t="s">
        <v>7</v>
      </c>
    </row>
    <row r="221" spans="1:3" x14ac:dyDescent="0.2">
      <c r="A221">
        <v>212</v>
      </c>
      <c r="B221" s="6">
        <v>2036</v>
      </c>
      <c r="C221" s="6" t="s">
        <v>8</v>
      </c>
    </row>
    <row r="222" spans="1:3" x14ac:dyDescent="0.2">
      <c r="A222">
        <v>213</v>
      </c>
      <c r="B222" s="6">
        <v>2036</v>
      </c>
      <c r="C222" s="6" t="s">
        <v>9</v>
      </c>
    </row>
    <row r="223" spans="1:3" x14ac:dyDescent="0.2">
      <c r="A223">
        <v>214</v>
      </c>
      <c r="B223" s="6">
        <v>2036</v>
      </c>
      <c r="C223" s="6" t="s">
        <v>10</v>
      </c>
    </row>
    <row r="224" spans="1:3" x14ac:dyDescent="0.2">
      <c r="A224">
        <v>215</v>
      </c>
      <c r="B224" s="6">
        <v>2036</v>
      </c>
      <c r="C224" s="6" t="s">
        <v>11</v>
      </c>
    </row>
    <row r="225" spans="1:3" x14ac:dyDescent="0.2">
      <c r="A225">
        <v>216</v>
      </c>
      <c r="B225" s="6">
        <v>2036</v>
      </c>
      <c r="C225" s="6" t="s">
        <v>12</v>
      </c>
    </row>
    <row r="226" spans="1:3" x14ac:dyDescent="0.2">
      <c r="A226">
        <v>217</v>
      </c>
      <c r="B226" s="6">
        <v>2037</v>
      </c>
      <c r="C226" s="6" t="s">
        <v>13</v>
      </c>
    </row>
    <row r="227" spans="1:3" x14ac:dyDescent="0.2">
      <c r="A227">
        <v>218</v>
      </c>
      <c r="B227" s="6">
        <v>2037</v>
      </c>
      <c r="C227" s="6" t="s">
        <v>14</v>
      </c>
    </row>
    <row r="228" spans="1:3" x14ac:dyDescent="0.2">
      <c r="A228">
        <v>219</v>
      </c>
      <c r="B228" s="6">
        <v>2037</v>
      </c>
      <c r="C228" s="6" t="s">
        <v>15</v>
      </c>
    </row>
    <row r="229" spans="1:3" x14ac:dyDescent="0.2">
      <c r="A229">
        <v>220</v>
      </c>
      <c r="B229" s="6">
        <v>2037</v>
      </c>
      <c r="C229" s="6" t="s">
        <v>16</v>
      </c>
    </row>
    <row r="230" spans="1:3" x14ac:dyDescent="0.2">
      <c r="A230">
        <v>221</v>
      </c>
      <c r="B230" s="6">
        <v>2037</v>
      </c>
      <c r="C230" s="6" t="s">
        <v>4</v>
      </c>
    </row>
    <row r="231" spans="1:3" x14ac:dyDescent="0.2">
      <c r="A231">
        <v>222</v>
      </c>
      <c r="B231" s="6">
        <v>2037</v>
      </c>
      <c r="C231" s="6" t="s">
        <v>6</v>
      </c>
    </row>
    <row r="232" spans="1:3" x14ac:dyDescent="0.2">
      <c r="A232">
        <v>223</v>
      </c>
      <c r="B232" s="6">
        <v>2037</v>
      </c>
      <c r="C232" s="6" t="s">
        <v>7</v>
      </c>
    </row>
    <row r="233" spans="1:3" x14ac:dyDescent="0.2">
      <c r="A233">
        <v>224</v>
      </c>
      <c r="B233" s="6">
        <v>2037</v>
      </c>
      <c r="C233" s="6" t="s">
        <v>8</v>
      </c>
    </row>
    <row r="234" spans="1:3" x14ac:dyDescent="0.2">
      <c r="A234">
        <v>225</v>
      </c>
      <c r="B234" s="6">
        <v>2037</v>
      </c>
      <c r="C234" s="6" t="s">
        <v>9</v>
      </c>
    </row>
    <row r="235" spans="1:3" x14ac:dyDescent="0.2">
      <c r="A235">
        <v>226</v>
      </c>
      <c r="B235" s="6">
        <v>2037</v>
      </c>
      <c r="C235" s="6" t="s">
        <v>10</v>
      </c>
    </row>
    <row r="236" spans="1:3" x14ac:dyDescent="0.2">
      <c r="A236">
        <v>227</v>
      </c>
      <c r="B236" s="6">
        <v>2037</v>
      </c>
      <c r="C236" s="6" t="s">
        <v>11</v>
      </c>
    </row>
    <row r="237" spans="1:3" x14ac:dyDescent="0.2">
      <c r="A237">
        <v>228</v>
      </c>
      <c r="B237" s="6">
        <v>2037</v>
      </c>
      <c r="C237" s="6" t="s">
        <v>12</v>
      </c>
    </row>
    <row r="238" spans="1:3" x14ac:dyDescent="0.2">
      <c r="A238">
        <v>229</v>
      </c>
      <c r="B238" s="6">
        <v>2038</v>
      </c>
      <c r="C238" s="6" t="s">
        <v>13</v>
      </c>
    </row>
    <row r="239" spans="1:3" x14ac:dyDescent="0.2">
      <c r="A239">
        <v>230</v>
      </c>
      <c r="B239" s="6">
        <v>2038</v>
      </c>
      <c r="C239" s="6" t="s">
        <v>14</v>
      </c>
    </row>
    <row r="240" spans="1:3" x14ac:dyDescent="0.2">
      <c r="A240">
        <v>231</v>
      </c>
      <c r="B240" s="6">
        <v>2038</v>
      </c>
      <c r="C240" s="6" t="s">
        <v>15</v>
      </c>
    </row>
    <row r="241" spans="1:3" x14ac:dyDescent="0.2">
      <c r="A241">
        <v>232</v>
      </c>
      <c r="B241" s="6">
        <v>2038</v>
      </c>
      <c r="C241" s="6" t="s">
        <v>16</v>
      </c>
    </row>
    <row r="242" spans="1:3" x14ac:dyDescent="0.2">
      <c r="A242">
        <v>233</v>
      </c>
      <c r="B242" s="6">
        <v>2038</v>
      </c>
      <c r="C242" s="6" t="s">
        <v>4</v>
      </c>
    </row>
    <row r="243" spans="1:3" x14ac:dyDescent="0.2">
      <c r="A243">
        <v>234</v>
      </c>
      <c r="B243" s="6">
        <v>2038</v>
      </c>
      <c r="C243" s="6" t="s">
        <v>6</v>
      </c>
    </row>
    <row r="244" spans="1:3" x14ac:dyDescent="0.2">
      <c r="A244">
        <v>235</v>
      </c>
      <c r="B244" s="6">
        <v>2038</v>
      </c>
      <c r="C244" s="6" t="s">
        <v>7</v>
      </c>
    </row>
    <row r="245" spans="1:3" x14ac:dyDescent="0.2">
      <c r="A245">
        <v>236</v>
      </c>
      <c r="B245" s="6">
        <v>2038</v>
      </c>
      <c r="C245" s="6" t="s">
        <v>8</v>
      </c>
    </row>
    <row r="246" spans="1:3" x14ac:dyDescent="0.2">
      <c r="A246">
        <v>237</v>
      </c>
      <c r="B246" s="6">
        <v>2038</v>
      </c>
      <c r="C246" s="6" t="s">
        <v>9</v>
      </c>
    </row>
    <row r="247" spans="1:3" x14ac:dyDescent="0.2">
      <c r="A247">
        <v>238</v>
      </c>
      <c r="B247" s="6">
        <v>2038</v>
      </c>
      <c r="C247" s="6" t="s">
        <v>10</v>
      </c>
    </row>
    <row r="248" spans="1:3" x14ac:dyDescent="0.2">
      <c r="A248">
        <v>239</v>
      </c>
      <c r="B248" s="6">
        <v>2038</v>
      </c>
      <c r="C248" s="6" t="s">
        <v>11</v>
      </c>
    </row>
    <row r="249" spans="1:3" x14ac:dyDescent="0.2">
      <c r="A249">
        <v>240</v>
      </c>
      <c r="B249" s="6">
        <v>2038</v>
      </c>
      <c r="C249" s="6" t="s">
        <v>12</v>
      </c>
    </row>
    <row r="250" spans="1:3" x14ac:dyDescent="0.2">
      <c r="A250">
        <v>241</v>
      </c>
      <c r="B250" s="6">
        <v>2039</v>
      </c>
      <c r="C250" s="6" t="s">
        <v>13</v>
      </c>
    </row>
    <row r="251" spans="1:3" x14ac:dyDescent="0.2">
      <c r="A251">
        <v>242</v>
      </c>
      <c r="B251" s="6">
        <v>2039</v>
      </c>
      <c r="C251" s="6" t="s">
        <v>14</v>
      </c>
    </row>
    <row r="252" spans="1:3" x14ac:dyDescent="0.2">
      <c r="A252">
        <v>243</v>
      </c>
      <c r="B252" s="6">
        <v>2039</v>
      </c>
      <c r="C252" s="6" t="s">
        <v>15</v>
      </c>
    </row>
    <row r="253" spans="1:3" x14ac:dyDescent="0.2">
      <c r="A253">
        <v>244</v>
      </c>
      <c r="B253" s="6">
        <v>2039</v>
      </c>
      <c r="C253" s="6" t="s">
        <v>16</v>
      </c>
    </row>
    <row r="254" spans="1:3" x14ac:dyDescent="0.2">
      <c r="A254">
        <v>245</v>
      </c>
      <c r="B254" s="6">
        <v>2039</v>
      </c>
      <c r="C254" s="6" t="s">
        <v>4</v>
      </c>
    </row>
    <row r="255" spans="1:3" x14ac:dyDescent="0.2">
      <c r="A255">
        <v>246</v>
      </c>
      <c r="B255" s="6">
        <v>2039</v>
      </c>
      <c r="C255" s="6" t="s">
        <v>6</v>
      </c>
    </row>
    <row r="256" spans="1:3" x14ac:dyDescent="0.2">
      <c r="A256">
        <v>247</v>
      </c>
      <c r="B256" s="6">
        <v>2039</v>
      </c>
      <c r="C256" s="6" t="s">
        <v>7</v>
      </c>
    </row>
    <row r="257" spans="1:3" x14ac:dyDescent="0.2">
      <c r="A257">
        <v>248</v>
      </c>
      <c r="B257" s="6">
        <v>2039</v>
      </c>
      <c r="C257" s="6" t="s">
        <v>8</v>
      </c>
    </row>
    <row r="258" spans="1:3" x14ac:dyDescent="0.2">
      <c r="A258">
        <v>249</v>
      </c>
      <c r="B258" s="6">
        <v>2039</v>
      </c>
      <c r="C258" s="6" t="s">
        <v>9</v>
      </c>
    </row>
    <row r="259" spans="1:3" x14ac:dyDescent="0.2">
      <c r="A259">
        <v>250</v>
      </c>
      <c r="B259" s="6">
        <v>2039</v>
      </c>
      <c r="C259" s="6" t="s">
        <v>10</v>
      </c>
    </row>
    <row r="260" spans="1:3" x14ac:dyDescent="0.2">
      <c r="A260">
        <v>251</v>
      </c>
      <c r="B260" s="6">
        <v>2039</v>
      </c>
      <c r="C260" s="6" t="s">
        <v>11</v>
      </c>
    </row>
    <row r="261" spans="1:3" x14ac:dyDescent="0.2">
      <c r="A261">
        <v>252</v>
      </c>
      <c r="B261" s="6">
        <v>2039</v>
      </c>
      <c r="C261" s="6" t="s">
        <v>12</v>
      </c>
    </row>
    <row r="262" spans="1:3" x14ac:dyDescent="0.2">
      <c r="A262">
        <v>253</v>
      </c>
      <c r="B262" s="6">
        <v>2040</v>
      </c>
      <c r="C262" s="6" t="s">
        <v>13</v>
      </c>
    </row>
    <row r="263" spans="1:3" x14ac:dyDescent="0.2">
      <c r="A263">
        <v>254</v>
      </c>
      <c r="B263" s="6">
        <v>2040</v>
      </c>
      <c r="C263" s="6" t="s">
        <v>14</v>
      </c>
    </row>
    <row r="264" spans="1:3" x14ac:dyDescent="0.2">
      <c r="A264">
        <v>255</v>
      </c>
      <c r="B264" s="6">
        <v>2040</v>
      </c>
      <c r="C264" s="6" t="s">
        <v>15</v>
      </c>
    </row>
    <row r="265" spans="1:3" x14ac:dyDescent="0.2">
      <c r="A265">
        <v>256</v>
      </c>
      <c r="B265" s="6">
        <v>2040</v>
      </c>
      <c r="C265" s="6" t="s">
        <v>16</v>
      </c>
    </row>
    <row r="266" spans="1:3" x14ac:dyDescent="0.2">
      <c r="A266">
        <v>257</v>
      </c>
      <c r="B266" s="6">
        <v>2040</v>
      </c>
      <c r="C266" s="6" t="s">
        <v>4</v>
      </c>
    </row>
    <row r="267" spans="1:3" x14ac:dyDescent="0.2">
      <c r="A267">
        <v>258</v>
      </c>
      <c r="B267" s="6">
        <v>2040</v>
      </c>
      <c r="C267" s="6" t="s">
        <v>6</v>
      </c>
    </row>
    <row r="268" spans="1:3" x14ac:dyDescent="0.2">
      <c r="A268">
        <v>259</v>
      </c>
      <c r="B268" s="6">
        <v>2040</v>
      </c>
      <c r="C268" s="6" t="s">
        <v>7</v>
      </c>
    </row>
    <row r="269" spans="1:3" x14ac:dyDescent="0.2">
      <c r="A269">
        <v>260</v>
      </c>
      <c r="B269" s="6">
        <v>2040</v>
      </c>
      <c r="C269" s="6" t="s">
        <v>8</v>
      </c>
    </row>
    <row r="270" spans="1:3" x14ac:dyDescent="0.2">
      <c r="A270">
        <v>261</v>
      </c>
      <c r="B270" s="6">
        <v>2040</v>
      </c>
      <c r="C270" s="6" t="s">
        <v>9</v>
      </c>
    </row>
    <row r="271" spans="1:3" x14ac:dyDescent="0.2">
      <c r="A271">
        <v>262</v>
      </c>
      <c r="B271" s="6">
        <v>2040</v>
      </c>
      <c r="C271" s="6" t="s">
        <v>10</v>
      </c>
    </row>
    <row r="272" spans="1:3" x14ac:dyDescent="0.2">
      <c r="A272">
        <v>263</v>
      </c>
      <c r="B272" s="6">
        <v>2040</v>
      </c>
      <c r="C272" s="6" t="s">
        <v>11</v>
      </c>
    </row>
    <row r="273" spans="1:3" x14ac:dyDescent="0.2">
      <c r="A273">
        <v>264</v>
      </c>
      <c r="B273" s="6">
        <v>2040</v>
      </c>
      <c r="C273" s="6" t="s">
        <v>12</v>
      </c>
    </row>
    <row r="274" spans="1:3" x14ac:dyDescent="0.2">
      <c r="A274">
        <v>265</v>
      </c>
      <c r="B274" s="6">
        <v>2041</v>
      </c>
      <c r="C274" s="6" t="s">
        <v>13</v>
      </c>
    </row>
    <row r="275" spans="1:3" x14ac:dyDescent="0.2">
      <c r="A275">
        <v>266</v>
      </c>
      <c r="B275" s="6">
        <v>2041</v>
      </c>
      <c r="C275" s="6" t="s">
        <v>14</v>
      </c>
    </row>
    <row r="276" spans="1:3" x14ac:dyDescent="0.2">
      <c r="A276">
        <v>267</v>
      </c>
      <c r="B276" s="6">
        <v>2041</v>
      </c>
      <c r="C276" s="6" t="s">
        <v>15</v>
      </c>
    </row>
    <row r="277" spans="1:3" x14ac:dyDescent="0.2">
      <c r="A277">
        <v>268</v>
      </c>
      <c r="B277" s="6">
        <v>2041</v>
      </c>
      <c r="C277" s="6" t="s">
        <v>16</v>
      </c>
    </row>
    <row r="278" spans="1:3" x14ac:dyDescent="0.2">
      <c r="A278">
        <v>269</v>
      </c>
      <c r="B278" s="6">
        <v>2041</v>
      </c>
      <c r="C278" s="6" t="s">
        <v>4</v>
      </c>
    </row>
    <row r="279" spans="1:3" x14ac:dyDescent="0.2">
      <c r="A279">
        <v>270</v>
      </c>
      <c r="B279" s="6">
        <v>2041</v>
      </c>
      <c r="C279" s="6" t="s">
        <v>6</v>
      </c>
    </row>
    <row r="280" spans="1:3" x14ac:dyDescent="0.2">
      <c r="A280">
        <v>271</v>
      </c>
      <c r="B280" s="6">
        <v>2041</v>
      </c>
      <c r="C280" s="6" t="s">
        <v>7</v>
      </c>
    </row>
    <row r="281" spans="1:3" x14ac:dyDescent="0.2">
      <c r="A281">
        <v>272</v>
      </c>
      <c r="B281" s="6">
        <v>2041</v>
      </c>
      <c r="C281" s="6" t="s">
        <v>8</v>
      </c>
    </row>
    <row r="282" spans="1:3" x14ac:dyDescent="0.2">
      <c r="A282">
        <v>273</v>
      </c>
      <c r="B282" s="6">
        <v>2041</v>
      </c>
      <c r="C282" s="6" t="s">
        <v>9</v>
      </c>
    </row>
    <row r="283" spans="1:3" x14ac:dyDescent="0.2">
      <c r="A283">
        <v>274</v>
      </c>
      <c r="B283" s="6">
        <v>2041</v>
      </c>
      <c r="C283" s="6" t="s">
        <v>10</v>
      </c>
    </row>
    <row r="284" spans="1:3" x14ac:dyDescent="0.2">
      <c r="A284">
        <v>275</v>
      </c>
      <c r="B284" s="6">
        <v>2041</v>
      </c>
      <c r="C284" s="6" t="s">
        <v>11</v>
      </c>
    </row>
    <row r="285" spans="1:3" x14ac:dyDescent="0.2">
      <c r="A285">
        <v>276</v>
      </c>
      <c r="B285" s="6">
        <v>2041</v>
      </c>
      <c r="C285" s="6" t="s">
        <v>12</v>
      </c>
    </row>
    <row r="286" spans="1:3" x14ac:dyDescent="0.2">
      <c r="A286">
        <v>277</v>
      </c>
      <c r="B286" s="6">
        <v>2042</v>
      </c>
      <c r="C286" s="6" t="s">
        <v>13</v>
      </c>
    </row>
    <row r="287" spans="1:3" x14ac:dyDescent="0.2">
      <c r="A287">
        <v>278</v>
      </c>
      <c r="B287" s="6">
        <v>2042</v>
      </c>
      <c r="C287" s="6" t="s">
        <v>14</v>
      </c>
    </row>
    <row r="288" spans="1:3" x14ac:dyDescent="0.2">
      <c r="A288">
        <v>279</v>
      </c>
      <c r="B288" s="6">
        <v>2042</v>
      </c>
      <c r="C288" s="6" t="s">
        <v>15</v>
      </c>
    </row>
    <row r="289" spans="1:3" x14ac:dyDescent="0.2">
      <c r="A289">
        <v>280</v>
      </c>
      <c r="B289" s="6">
        <v>2042</v>
      </c>
      <c r="C289" s="6" t="s">
        <v>16</v>
      </c>
    </row>
    <row r="290" spans="1:3" x14ac:dyDescent="0.2">
      <c r="A290">
        <v>281</v>
      </c>
      <c r="B290" s="6">
        <v>2042</v>
      </c>
      <c r="C290" s="6" t="s">
        <v>4</v>
      </c>
    </row>
    <row r="291" spans="1:3" x14ac:dyDescent="0.2">
      <c r="A291">
        <v>282</v>
      </c>
      <c r="B291" s="6">
        <v>2042</v>
      </c>
      <c r="C291" s="6" t="s">
        <v>6</v>
      </c>
    </row>
    <row r="292" spans="1:3" x14ac:dyDescent="0.2">
      <c r="A292">
        <v>283</v>
      </c>
      <c r="B292" s="6">
        <v>2042</v>
      </c>
      <c r="C292" s="6" t="s">
        <v>7</v>
      </c>
    </row>
    <row r="293" spans="1:3" x14ac:dyDescent="0.2">
      <c r="A293">
        <v>284</v>
      </c>
      <c r="B293" s="6">
        <v>2042</v>
      </c>
      <c r="C293" s="6" t="s">
        <v>8</v>
      </c>
    </row>
    <row r="294" spans="1:3" x14ac:dyDescent="0.2">
      <c r="A294">
        <v>285</v>
      </c>
      <c r="B294" s="6">
        <v>2042</v>
      </c>
      <c r="C294" s="6" t="s">
        <v>9</v>
      </c>
    </row>
    <row r="295" spans="1:3" x14ac:dyDescent="0.2">
      <c r="A295">
        <v>286</v>
      </c>
      <c r="B295" s="6">
        <v>2042</v>
      </c>
      <c r="C295" s="6" t="s">
        <v>10</v>
      </c>
    </row>
    <row r="296" spans="1:3" x14ac:dyDescent="0.2">
      <c r="A296">
        <v>287</v>
      </c>
      <c r="B296" s="6">
        <v>2042</v>
      </c>
      <c r="C296" s="6" t="s">
        <v>11</v>
      </c>
    </row>
    <row r="297" spans="1:3" x14ac:dyDescent="0.2">
      <c r="A297">
        <v>288</v>
      </c>
      <c r="B297" s="6">
        <v>2042</v>
      </c>
      <c r="C297" s="6" t="s">
        <v>12</v>
      </c>
    </row>
  </sheetData>
  <mergeCells count="11">
    <mergeCell ref="I5:J5"/>
    <mergeCell ref="G1:H1"/>
    <mergeCell ref="I1:J1"/>
    <mergeCell ref="L1:Q7"/>
    <mergeCell ref="G2:H2"/>
    <mergeCell ref="I2:J2"/>
    <mergeCell ref="G3:H3"/>
    <mergeCell ref="I3:J3"/>
    <mergeCell ref="G4:H4"/>
    <mergeCell ref="I4:J4"/>
    <mergeCell ref="G5:H5"/>
  </mergeCells>
  <pageMargins left="0.33" right="0.38" top="0.33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How-To- </vt:lpstr>
      <vt:lpstr>Summary</vt:lpstr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Killeen</dc:creator>
  <cp:keywords/>
  <dc:description/>
  <cp:lastModifiedBy>Addison Killeen</cp:lastModifiedBy>
  <cp:revision/>
  <dcterms:created xsi:type="dcterms:W3CDTF">2011-12-23T03:09:11Z</dcterms:created>
  <dcterms:modified xsi:type="dcterms:W3CDTF">2019-02-02T03:47:19Z</dcterms:modified>
  <cp:category/>
  <cp:contentStatus/>
</cp:coreProperties>
</file>